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20" windowWidth="11385" windowHeight="8220" tabRatio="699" firstSheet="15" activeTab="15"/>
  </bookViews>
  <sheets>
    <sheet name="Chart1" sheetId="4" r:id="rId1"/>
    <sheet name="MDH" sheetId="1" r:id="rId2"/>
    <sheet name="Sheet2" sheetId="2" r:id="rId3"/>
    <sheet name="KITCHEN BLOCK" sheetId="5" r:id="rId4"/>
    <sheet name="Sheet5" sheetId="6" r:id="rId5"/>
    <sheet name="Sheet 6" sheetId="7" r:id="rId6"/>
    <sheet name="B Type" sheetId="8" r:id="rId7"/>
    <sheet name="Sheet8" sheetId="9" r:id="rId8"/>
    <sheet name="Physiotharapy" sheetId="10" r:id="rId9"/>
    <sheet name="Sheet10" sheetId="11" r:id="rId10"/>
    <sheet name="Sheet11" sheetId="12" r:id="rId11"/>
    <sheet name="Sheet12" sheetId="13" r:id="rId12"/>
    <sheet name="Sheet13" sheetId="14" r:id="rId13"/>
    <sheet name="Sheet14" sheetId="15" r:id="rId14"/>
    <sheet name="smoke evacuatiuon" sheetId="16" r:id="rId15"/>
    <sheet name="Price bid sr no 1 of 105" sheetId="17" r:id="rId16"/>
  </sheets>
  <definedNames>
    <definedName name="_xlnm.Print_Area" localSheetId="14">'smoke evacuatiuon'!$A$1:$H$20</definedName>
    <definedName name="_xlnm.Print_Titles" localSheetId="1">MDH!$2:$2</definedName>
  </definedNames>
  <calcPr calcId="124519" iterate="1"/>
</workbook>
</file>

<file path=xl/calcChain.xml><?xml version="1.0" encoding="utf-8"?>
<calcChain xmlns="http://schemas.openxmlformats.org/spreadsheetml/2006/main">
  <c r="G16" i="17"/>
  <c r="G17"/>
  <c r="G18"/>
  <c r="G19"/>
  <c r="G20"/>
  <c r="G21"/>
  <c r="G22"/>
  <c r="G23"/>
  <c r="G24"/>
  <c r="G25"/>
  <c r="G26"/>
  <c r="G27"/>
  <c r="G28"/>
  <c r="G29"/>
  <c r="G30"/>
  <c r="G31"/>
  <c r="G32"/>
  <c r="G33"/>
  <c r="G34"/>
  <c r="G15"/>
  <c r="G18" i="16"/>
  <c r="G15"/>
  <c r="G16"/>
  <c r="G14"/>
  <c r="G12"/>
  <c r="G10"/>
  <c r="G8"/>
  <c r="G6"/>
  <c r="G5"/>
  <c r="G17" i="15"/>
  <c r="G16"/>
  <c r="G15"/>
  <c r="G12"/>
  <c r="G10"/>
  <c r="G8"/>
  <c r="G6"/>
  <c r="G5"/>
  <c r="G18" s="1"/>
  <c r="G16" i="13"/>
  <c r="G17"/>
  <c r="H8" i="14"/>
  <c r="H9"/>
  <c r="H10"/>
  <c r="H11"/>
  <c r="H12"/>
  <c r="H13"/>
  <c r="H14"/>
  <c r="H15"/>
  <c r="H16"/>
  <c r="H17"/>
  <c r="H18"/>
  <c r="H19"/>
  <c r="H7"/>
  <c r="G20" s="1"/>
  <c r="G10" i="13"/>
  <c r="G12"/>
  <c r="G15"/>
  <c r="G5"/>
  <c r="G18" s="1"/>
  <c r="G8"/>
  <c r="G6"/>
  <c r="H26" i="12"/>
  <c r="H27"/>
  <c r="G29" s="1"/>
  <c r="H22"/>
  <c r="H21"/>
  <c r="H20"/>
  <c r="H19"/>
  <c r="H18"/>
  <c r="H16"/>
  <c r="H14"/>
  <c r="H13"/>
  <c r="H12"/>
  <c r="E11"/>
  <c r="H11"/>
  <c r="H10"/>
  <c r="H9"/>
  <c r="H7"/>
  <c r="H23"/>
  <c r="G28" s="1"/>
  <c r="G51" i="11"/>
  <c r="G50"/>
  <c r="G49"/>
  <c r="G47"/>
  <c r="G46"/>
  <c r="G45"/>
  <c r="G44"/>
  <c r="G43"/>
  <c r="G42"/>
  <c r="G41"/>
  <c r="G39"/>
  <c r="G38"/>
  <c r="G37"/>
  <c r="G36"/>
  <c r="G35"/>
  <c r="G34"/>
  <c r="G33"/>
  <c r="G31"/>
  <c r="G30"/>
  <c r="G29"/>
  <c r="G27"/>
  <c r="G26"/>
  <c r="G25"/>
  <c r="G23"/>
  <c r="G22"/>
  <c r="G21"/>
  <c r="G20"/>
  <c r="G19"/>
  <c r="G18"/>
  <c r="G16"/>
  <c r="G15"/>
  <c r="G14"/>
  <c r="G13"/>
  <c r="G11"/>
  <c r="G9"/>
  <c r="G8"/>
  <c r="G7"/>
  <c r="G5"/>
  <c r="G4"/>
  <c r="G20" i="10"/>
  <c r="G21"/>
  <c r="G10"/>
  <c r="G27"/>
  <c r="G26"/>
  <c r="F30" s="1"/>
  <c r="G23"/>
  <c r="G22"/>
  <c r="G19"/>
  <c r="G18"/>
  <c r="G17"/>
  <c r="G15"/>
  <c r="G13"/>
  <c r="G12"/>
  <c r="G11"/>
  <c r="G9"/>
  <c r="F29" s="1"/>
  <c r="F31" s="1"/>
  <c r="G8"/>
  <c r="G6"/>
  <c r="G6" i="8"/>
  <c r="G35"/>
  <c r="G34"/>
  <c r="G33"/>
  <c r="G32"/>
  <c r="G30"/>
  <c r="G29"/>
  <c r="G28"/>
  <c r="G27"/>
  <c r="G26"/>
  <c r="G24"/>
  <c r="G23"/>
  <c r="G22"/>
  <c r="G21"/>
  <c r="G39"/>
  <c r="G38"/>
  <c r="G37"/>
  <c r="G36"/>
  <c r="G19"/>
  <c r="G17"/>
  <c r="G16"/>
  <c r="G15"/>
  <c r="G13"/>
  <c r="G12"/>
  <c r="G11"/>
  <c r="G10"/>
  <c r="G9"/>
  <c r="G7"/>
  <c r="G4"/>
  <c r="G40"/>
  <c r="G51" i="2"/>
  <c r="G50"/>
  <c r="G49"/>
  <c r="G47"/>
  <c r="G46"/>
  <c r="G45"/>
  <c r="G44"/>
  <c r="G43"/>
  <c r="G42"/>
  <c r="G41"/>
  <c r="G39"/>
  <c r="G38"/>
  <c r="G37"/>
  <c r="G36"/>
  <c r="G35"/>
  <c r="G34"/>
  <c r="G33"/>
  <c r="G31"/>
  <c r="G30"/>
  <c r="G29"/>
  <c r="G27"/>
  <c r="G26"/>
  <c r="G25"/>
  <c r="G23"/>
  <c r="G22"/>
  <c r="G21"/>
  <c r="G20"/>
  <c r="G19"/>
  <c r="G18"/>
  <c r="G16"/>
  <c r="G15"/>
  <c r="G14"/>
  <c r="G13"/>
  <c r="G11"/>
  <c r="G9"/>
  <c r="G8"/>
  <c r="G52" s="1"/>
  <c r="G7"/>
  <c r="G5"/>
  <c r="G4"/>
  <c r="G13" i="5"/>
  <c r="G17"/>
  <c r="F18" s="1"/>
  <c r="G14"/>
  <c r="G12"/>
  <c r="G10"/>
  <c r="G8"/>
  <c r="G6"/>
  <c r="F15"/>
  <c r="F19" s="1"/>
  <c r="G4"/>
  <c r="G49" i="1"/>
  <c r="G51"/>
  <c r="G50"/>
  <c r="G41"/>
  <c r="G27"/>
  <c r="G47"/>
  <c r="G46"/>
  <c r="G26"/>
  <c r="G15"/>
  <c r="G13"/>
  <c r="G29"/>
  <c r="G45"/>
  <c r="G44"/>
  <c r="G4"/>
  <c r="G52" s="1"/>
  <c r="G39"/>
  <c r="G34"/>
  <c r="G43"/>
  <c r="G5"/>
  <c r="G7"/>
  <c r="G8"/>
  <c r="G9"/>
  <c r="G11"/>
  <c r="G14"/>
  <c r="G16"/>
  <c r="G18"/>
  <c r="G19"/>
  <c r="G20"/>
  <c r="G21"/>
  <c r="G22"/>
  <c r="G23"/>
  <c r="G25"/>
  <c r="G30"/>
  <c r="G31"/>
  <c r="G33"/>
  <c r="G35"/>
  <c r="G36"/>
  <c r="G37"/>
  <c r="G38"/>
  <c r="G42"/>
  <c r="G24" i="10"/>
  <c r="G28"/>
  <c r="G52" i="11"/>
  <c r="G17" i="16"/>
  <c r="G19"/>
  <c r="G30" i="12" l="1"/>
  <c r="G31" s="1"/>
  <c r="G32" s="1"/>
  <c r="G22" i="14"/>
  <c r="G21"/>
  <c r="F21" i="5"/>
  <c r="F20"/>
  <c r="G19" i="13"/>
  <c r="G20" s="1"/>
  <c r="F33" i="10"/>
  <c r="F32"/>
  <c r="G20" i="15"/>
  <c r="G19"/>
  <c r="G41" i="8"/>
  <c r="G42" s="1"/>
  <c r="D35" i="17"/>
  <c r="D36" s="1"/>
  <c r="D37" l="1"/>
</calcChain>
</file>

<file path=xl/comments1.xml><?xml version="1.0" encoding="utf-8"?>
<comments xmlns="http://schemas.openxmlformats.org/spreadsheetml/2006/main">
  <authors>
    <author>Qamar</author>
  </authors>
  <commentList>
    <comment ref="B11" authorId="0">
      <text>
        <r>
          <rPr>
            <b/>
            <sz val="9"/>
            <color indexed="81"/>
            <rFont val="Tahoma"/>
            <family val="2"/>
          </rPr>
          <t>Qamar:</t>
        </r>
        <r>
          <rPr>
            <sz val="9"/>
            <color indexed="81"/>
            <rFont val="Tahoma"/>
            <family val="2"/>
          </rPr>
          <t xml:space="preserve">
</t>
        </r>
      </text>
    </comment>
  </commentList>
</comments>
</file>

<file path=xl/sharedStrings.xml><?xml version="1.0" encoding="utf-8"?>
<sst xmlns="http://schemas.openxmlformats.org/spreadsheetml/2006/main" count="1041" uniqueCount="250">
  <si>
    <t>Sl.No.</t>
  </si>
  <si>
    <t>Items</t>
  </si>
  <si>
    <t>Qty.</t>
  </si>
  <si>
    <t>Rate</t>
  </si>
  <si>
    <t>Total</t>
  </si>
  <si>
    <t>Nos.</t>
  </si>
  <si>
    <t>MT</t>
  </si>
  <si>
    <t>Nos</t>
  </si>
  <si>
    <t>nos</t>
  </si>
  <si>
    <t>nos.</t>
  </si>
  <si>
    <t>set</t>
  </si>
  <si>
    <t>Supplying and laying25 mm x 5mm GI Strip at 0.50 mt below ground as strip earth electrod including soldering,etc as required</t>
  </si>
  <si>
    <t>mts</t>
  </si>
  <si>
    <t>Providing and fixing 6 SWG. G.I.  wire on surface or in recess for loop earthing  as required</t>
  </si>
  <si>
    <t>Rewiring for light point /fan point /exhaust point/call bell point with 1.5 sq.mm F.R. P.V.C. insulated copper conducotr single core cable  in existing surface/recessed P.V.C. conduit including dismantling as required.</t>
  </si>
  <si>
    <t>Wiring for cirucit/sub-main wiring alongwith earth wire with the following sizes of P.V.C. insulated copper conductor, single core cable in surface/recessed pvc conduit, as required.</t>
  </si>
  <si>
    <t xml:space="preserve"> 2 x 1.5 sq.mm + 1 x 1.5 sq.mm earth wire</t>
  </si>
  <si>
    <t>a)</t>
  </si>
  <si>
    <t xml:space="preserve"> 2 x 10 sq.mm + 1 x 10 sq.mm. earth wire</t>
  </si>
  <si>
    <t>c)</t>
  </si>
  <si>
    <t xml:space="preserve"> 2 x 4 sq.mm + 1 x 4 sq.mm. earth wire</t>
  </si>
  <si>
    <t>b)</t>
  </si>
  <si>
    <t xml:space="preserve"> Group-B </t>
  </si>
  <si>
    <t xml:space="preserve">a) </t>
  </si>
  <si>
    <t xml:space="preserve"> 2 x 1.5 sq.mm</t>
  </si>
  <si>
    <t xml:space="preserve"> 1 x 1.5 sq.mm</t>
  </si>
  <si>
    <t>d)</t>
  </si>
  <si>
    <t xml:space="preserve"> 3 x 1.5 sq. mm</t>
  </si>
  <si>
    <t xml:space="preserve"> 3 x 4 sq.mm</t>
  </si>
  <si>
    <t xml:space="preserve"> 5/6 amps.one way  Switch</t>
  </si>
  <si>
    <t xml:space="preserve"> 15/16 amps.one way Switch</t>
  </si>
  <si>
    <t xml:space="preserve">  5/6 amps.5 pin  Socket out let</t>
  </si>
  <si>
    <t xml:space="preserve"> 15/16 amps.6 pin  Socket out let </t>
  </si>
  <si>
    <t>No</t>
  </si>
  <si>
    <t>75 mm X 75 mm X 60 mm deep</t>
  </si>
  <si>
    <t>100 mm X 100 mm X 60 mm deep</t>
  </si>
  <si>
    <t>150 mm X 75 mm X 60 mm deep</t>
  </si>
  <si>
    <t>180 mm X 100 mm X 60 mm deep</t>
  </si>
  <si>
    <t>200 mm X 250 mm X 100 mm deep</t>
  </si>
  <si>
    <t xml:space="preserve"> </t>
  </si>
  <si>
    <t xml:space="preserve"> sq.cm</t>
  </si>
  <si>
    <t>DSR-14</t>
  </si>
  <si>
    <t>2.3.7</t>
  </si>
  <si>
    <t>Supplying and fixing  batten/angle holder including connection etc. as required()</t>
  </si>
  <si>
    <t>1.22.1</t>
  </si>
  <si>
    <t>1.22.2</t>
  </si>
  <si>
    <t>1.22.3</t>
  </si>
  <si>
    <t>1.22.5</t>
  </si>
  <si>
    <t>1.22.12</t>
  </si>
  <si>
    <t>Rewiring for twin control light point with 1.5 sq.mm FRLS PVC insulated copper conductor single core cable and 1.5 sq.mm. FRLS PVC insulated copper conductor single core cable as earth wire in existing surface/ recessed steel / PVC conduit including dismantling as required.</t>
  </si>
  <si>
    <t>Wiring for twin control light point with 1.5 sq.mm FRLS PVC insulated copper conductor single core cable in surface / recessed medium class PVC conduit, 2 way piano type switch, phenolic laminated sheet, suitable size MS box and earthing the point with 1.5 sq.mm. FRLS PVC insulated copper conductor single core cable etc as required.</t>
  </si>
  <si>
    <t>300 amps</t>
  </si>
  <si>
    <t>2.5.4</t>
  </si>
  <si>
    <t>B.S.R-09,sl.no. 2.5</t>
  </si>
  <si>
    <t>Providing and fixing following capacity  Bus bar chamber with 4 strips of suitable size made of copper heavy duty complete with all accessories including  connection earthing the body etc. as reqired.</t>
  </si>
  <si>
    <t>Earthing with G.I. earth pipe 4.5 metre long, 40 mm dia including accessories, and providing masonry enclosure with cover plate having locking arrangement and watering pipe etc. with charcoal/ coke and salt as required.</t>
  </si>
  <si>
    <t>1.8.1</t>
  </si>
  <si>
    <t>Wiring for light point/fan point /exhaust fan point/call bell point with 1.5 sq.mm F.R. P.V.C. insulated copper conductor single core cable in surface/recess P.V.C. conduit with piano type switch, phenolic laminated sheet, suitable size pvc / gi  box  etc. as required.</t>
  </si>
  <si>
    <t>1.14.1</t>
  </si>
  <si>
    <t>1.14.3</t>
  </si>
  <si>
    <t>1.14.5</t>
  </si>
  <si>
    <t>1.15.2</t>
  </si>
  <si>
    <t>1.17.1</t>
  </si>
  <si>
    <t>1.17.2</t>
  </si>
  <si>
    <t>1.17.3</t>
  </si>
  <si>
    <t>1.17.21</t>
  </si>
  <si>
    <t>1.13.1</t>
  </si>
  <si>
    <t>1.13.3</t>
  </si>
  <si>
    <t>1.13.4</t>
  </si>
  <si>
    <t>1.13.5</t>
  </si>
  <si>
    <t xml:space="preserve">Supplying and fixing following piano type switch/socket on the existing switch box/cover including connection etc. as required </t>
  </si>
  <si>
    <t>Supplying and fixing suitable sizes GI / PVC box on surface or in recess with  phenolic laminated sheet cover in-front incluidng providing and fixing 5 pin 05/06 amps. Socket outlet and 05/06 amps. Piano type switch  connection painting etc. as required.</t>
  </si>
  <si>
    <t>Supplying and fixing suitable size of GI / PVC box  on surface or in recess with phenolic laminated sheet cover infront including providing and fixing 6 pin 5/6 amps. &amp; 15/16 amps. Socket outlet and 15/16 amps  piano type switch connection, painting etc. as required.</t>
  </si>
  <si>
    <t>2.10.1</t>
  </si>
  <si>
    <t>2.10.2</t>
  </si>
  <si>
    <t>Single pole and neutral</t>
  </si>
  <si>
    <t>Single Pole</t>
  </si>
  <si>
    <t xml:space="preserve">Supplying &amp; fixing of  3 mm thick laminated hyleam sheet </t>
  </si>
  <si>
    <t xml:space="preserve">Supplying and fixing following way, single pole and neutral, sheet steel, MCB distribution board, 240 volts, on surface/ recess, complete with tinned copper bus bar, neutral bus bar, earth bar, din bar, interconnections, powder painted including earthing etc. as required. (But without MCB/RCCB/Isolator) </t>
  </si>
  <si>
    <t>Supplying and fixing of two pin  5 amps ceiling rose on the existing junction box/PVC box including connection etc as required.</t>
  </si>
  <si>
    <t>Supply fitting and fixing of metal of following sizes (nominal size) on surface or in recess with suitable size of phenolic laminated sheet cover in front including painting etc. as required.</t>
  </si>
  <si>
    <t>Providing and fixing 25 mm X 5 mm G.I. strip in 40 mm dia G.I.pipe from earth electrode including connection with G.I. nut,bolt, spring, washer excavation and re-filling etc. as required.</t>
  </si>
  <si>
    <t xml:space="preserve">Wiring for light/power plug with 2 x 4 sq.mm F.R. P.V.C. insulated copper conductor single core cable in surface/ recessed P.V.C. conduit along with 1-No. 4 sq.mm F.R. P.V.C. insulated copper conductor single core cable for loop earthing as required. </t>
  </si>
  <si>
    <t xml:space="preserve">Supplying and drawing following of F.R. P.V.C. inulated copper conductor single core cable in existing surface/recessed P.V.C. conduit, as required. </t>
  </si>
  <si>
    <t>B.S.R.-09.sl. No. 1.34</t>
  </si>
  <si>
    <t>e)</t>
  </si>
  <si>
    <t>2 + 10 way/ 12 Way Double door</t>
  </si>
  <si>
    <t xml:space="preserve">Supplying and fixing of  thermal magnetic release  DN-2 type Ics = 100 % Icu , conforms to IS / IEC 60947-2 &amp; ICS 60947-2, 160 -200 amps. 36 KA MCCB as required. </t>
  </si>
  <si>
    <t>SS enclosure suitable for 4 pole DN type MCCBs</t>
  </si>
  <si>
    <t>As per approved rate of IGIMS</t>
  </si>
  <si>
    <t xml:space="preserve">Supplying and fixing following  rating 240 volts 'C' series M.C.B. 5 Amps to 32 Amps. suitable for inductive loads for following poles in the existing M.C.B., D.B.  with connection, testing and commissioning etc as required </t>
  </si>
  <si>
    <t>Opening the existing XLPE Under ground cable 1100 vols end joints from feeder pillar boxes, making the place for new XLPE under ground 1100 volts cable and making out cable end jointing with aluminum lugs of thefollowing sizes/ capacity as required (CPWD-2007, page no. 11)</t>
  </si>
  <si>
    <t>i</t>
  </si>
  <si>
    <t>3.5 core 35 mm.sq</t>
  </si>
  <si>
    <t>ii</t>
  </si>
  <si>
    <t>3.5 core 50 mm.sq.</t>
  </si>
  <si>
    <t>iii</t>
  </si>
  <si>
    <t>2 x 10 mm.sq</t>
  </si>
  <si>
    <t>Total Amount Rs.</t>
  </si>
  <si>
    <t xml:space="preserve"> Group-c </t>
  </si>
  <si>
    <t>1.23.3</t>
  </si>
  <si>
    <t>1.23.</t>
  </si>
  <si>
    <t>Installation, testing and commissioning of pre wired, flourescent fittings/compact flourescent fitting of all type, complete with all accessories and tube etc. directly on ceiling/wall, including connection with 1.5 sq.mm. FRLS PVC insulated, copper conductor, single core cable and earthing etc. as required.</t>
  </si>
  <si>
    <t>Each</t>
  </si>
  <si>
    <t>Total Schedule Rs.</t>
  </si>
  <si>
    <t>Non Schedule item</t>
  </si>
  <si>
    <t xml:space="preserve"> Supply of LED Tube Light   18Watt/20watt/22watt, with fixture,  1200 mm length along with intigrated driver,perfect retrofit for traditional F tube T10,Bi pin cap G13,  , voltage-90-300,AC, 50 HZ,  power factor greater than 0.95, colour temperature 4000 K-6500K , CRI more than 80, lumens more than 1882, Operating temperature- 20 degree Census to 60 Degree Census )</t>
  </si>
  <si>
    <t>106/M/EC/EW/1019/15</t>
  </si>
  <si>
    <t>Total Schedule+Non Schedule</t>
  </si>
  <si>
    <t>1% Labour cess</t>
  </si>
  <si>
    <t>Total a Amount</t>
  </si>
  <si>
    <t>Total Non Schedule Rs</t>
  </si>
  <si>
    <t>Supplying and fixing 3 pin, 5 amp ceiling rose on the existing junction box/ wooden block including connection etc as required.</t>
  </si>
  <si>
    <t>metre</t>
  </si>
  <si>
    <t xml:space="preserve">Wiring for circuit/ submain wiring along with earth wire with the following sizes of FRLS PVC insulated copper conductor, single core cable in surface/ recessed medium class PVC conduit as required </t>
  </si>
  <si>
    <t xml:space="preserve">2X1.5 sq.mm.+1x1.5 sq.mm.earth wire </t>
  </si>
  <si>
    <t>1.4.2</t>
  </si>
  <si>
    <t>Estimate for electrical wiring and lighting provision in the corridor between kitchen block and ward block near  ramp at   IGIMS, Patna-14</t>
  </si>
  <si>
    <t>Electrical wiring 0f  Repair &amp; renovation of electrical Wiring/ replacement of damaged Accessories  in "MDH" quarters  residential complex of IGIMS, Patna</t>
  </si>
  <si>
    <t>Bill of Electrical wiring 0f  Repair &amp; renovation of electrical Wiring/ replacement of damaged Accessories  in "MDH" quarters  residential complex of IGIMS, Patna</t>
  </si>
  <si>
    <t xml:space="preserve"> Group-c</t>
  </si>
  <si>
    <t>each</t>
  </si>
  <si>
    <t>meter</t>
  </si>
  <si>
    <t>2 x 2.5 sq mm + 1 x 2.5 sq mm</t>
  </si>
  <si>
    <t>Total Schedule item</t>
  </si>
  <si>
    <t>1200 mm ceiling fan, Copper armature winding with double ball bearing voltage 220v ,74 watt  speed 400 RPM Air delivery 238 CFM (Havells SS390 or equivalent)</t>
  </si>
  <si>
    <t>Electrical wiring 0f  Repair &amp; renovation of electrical Wiring/ replacement of damaged Accessories  in "B" type quarters  residential complex of IGIMS, Patna</t>
  </si>
  <si>
    <t>Approved rate of IGIMS</t>
  </si>
  <si>
    <t>Installation, testing and commissioning of ceiling fan, including wiring the down rods of standard length (upto 30 cm) with 1.5 sq. mm FRLS PVC insulated, copper conductor, single core cable etc. as required.</t>
  </si>
  <si>
    <t>1.17.12</t>
  </si>
  <si>
    <t xml:space="preserve"> 3 x 2.5 sq. mm</t>
  </si>
  <si>
    <t>Unit</t>
  </si>
  <si>
    <t>Meter</t>
  </si>
  <si>
    <t>TECHNICAL SANCTION</t>
  </si>
  <si>
    <t>INDIRA GANDHI INSTITUTE OF MEDICAL SCIENCES: SHEIKHPURA: PATNA-14</t>
  </si>
  <si>
    <t>Item</t>
  </si>
  <si>
    <t xml:space="preserve"> Wiring for light point/ fan point/ exhaust fan point/ call bell point with 1.5 sq.mm FRLS PVC insulated copper conductor single core cable in surface / recessed medium class PVC conduit, with modular switch, modular plate, suitable GI box and earthing the point with 1.5 sq.mm. FRLS PVC insulated copper conductor single core cable etc as  required.</t>
  </si>
  <si>
    <t>1.10.3</t>
  </si>
  <si>
    <t>Group -C</t>
  </si>
  <si>
    <t>point</t>
  </si>
  <si>
    <t>1.14.2</t>
  </si>
  <si>
    <t xml:space="preserve"> 2 x 2.5 sq.mm. + 1 x 2.5 sq.mm. earth wire </t>
  </si>
  <si>
    <t xml:space="preserve"> 2 x 4 sq.mm. + 1x4 sq.mm. earth wire   </t>
  </si>
  <si>
    <t>Supplying and fixing suitable size GI box with modular plate and cover in front on surface or in recess, including providing and fixing 3 pin 5/6 amps modular socket outlet and 5/6 amps modular switch, connection etc. as required. (For light plugs to be used in non residential buildings).</t>
  </si>
  <si>
    <t xml:space="preserve">Supplying and fixing suitable size GI box with modular plate and cover in front on surface or in recess, including providing and fixing 6 pin 5/6 &amp; 15/16 amps modular socket outlet and 15/16 amps modular switch, connection etc. as required. </t>
  </si>
  <si>
    <t>Supplying and fixing stepped type electronic fan regulator on the existing modular plate switch box including connections but excluding modular plate etc. as required.</t>
  </si>
  <si>
    <t>Supplying and fixing following way, horizontal type three pole and neutral, sheet steel, MCB distribution board, 415 volts, on surface/recess, complete with tinned copper bus bar, neutral bus bar, earth bar, din bar, interconnections, powder painted including earthing etc. as required. (But without MCB/RCCB/Isolator)</t>
  </si>
  <si>
    <t>2.4.6</t>
  </si>
  <si>
    <t>Supplying and fixing 5 amps to 32 amps rating, 240/415 volts, “C” curve, miniature circuit breaker suitable for inductive load of following poles in the existing MCB DB complete with connections, testing and commissioning etc. as required.</t>
  </si>
  <si>
    <t xml:space="preserve">Single Pole </t>
  </si>
  <si>
    <t>50/63 Amps TPN</t>
  </si>
  <si>
    <t>Supplying and fixing 20 amps, 240 volts, SPN industrial type, socket outlet, with 2 pole and earth, metal enclosed plug top alongwith 20 amps “C” curve, SP, MCB, in sheet steel enclosure, on surface or in recess, with chained metal cover for the socket out let and complete with connections, testing and commissioning etc. as required.</t>
  </si>
  <si>
    <t>BSR-09, 1.34</t>
  </si>
  <si>
    <t>Supplying and fixing  batten/angle holder including connection etc. as required.</t>
  </si>
  <si>
    <t>Total Rs.</t>
  </si>
  <si>
    <t>(B)</t>
  </si>
  <si>
    <t>Non schedule Items</t>
  </si>
  <si>
    <t>(A)</t>
  </si>
  <si>
    <t>shedule</t>
  </si>
  <si>
    <t>Total amount Rs.</t>
  </si>
  <si>
    <t>Estimate for Electrical Work in Expension of Deptt. Of Physiotharapy services in Polyclinic Building 2nd &amp; 3rd, Floor space in between Two lift pit  at, I.G.I.M.S. Patna.</t>
  </si>
  <si>
    <t>4 x 10 sq.mm + 1 x 10 sq.mm. earth wire</t>
  </si>
  <si>
    <t>Installation, testing and commissioning of celling fan, including wiring the down rods of standard length (upto30cm) with 1.5sqmm. FRLS PVC insulated, copper conducotor, single core cable etc. as required.</t>
  </si>
  <si>
    <t>BSR-09, 1.7.12</t>
  </si>
  <si>
    <t>NS Item no-02 Agr. No-53/M/EC/EW/1010/15</t>
  </si>
  <si>
    <t>NS Item no-01 Agr. No-53/M/EC/EW/1010/15</t>
  </si>
  <si>
    <t>DSR-16/BSR-09</t>
  </si>
  <si>
    <t>6 way (4 + 18), Double door</t>
  </si>
  <si>
    <t>1ST R A BILLElectrical wiring 0f  Repair &amp; renovation of electrical Wiring/ replacement of damaged Accessories  in "MDH" quarters  residential complex of IGIMS, Patna</t>
  </si>
  <si>
    <t xml:space="preserve">Estimate for  Electrical repairing and renovation Work in female  ward and corridore, 1st floor Ward block at, I.G.I.M.S. Patna. </t>
  </si>
  <si>
    <t>DSR-16</t>
  </si>
  <si>
    <t>Point</t>
  </si>
  <si>
    <t xml:space="preserve"> 2 x 1.5 sq.mm. + 1 x 1.5 sq.mm. earth wire </t>
  </si>
  <si>
    <t xml:space="preserve"> 2 x 4 sq.mm. + 1 x 4 sq.mm. earth wire   </t>
  </si>
  <si>
    <t>1.14.11</t>
  </si>
  <si>
    <t xml:space="preserve">4 x 16 sq.mm + 2 x 6 sq.mm earth wire </t>
  </si>
  <si>
    <t>Supplying and fixing following way horizontal type three pole and neutral, sheet steel MCB distribution board 415 volts on surface / recess complete with tinned copper bus bar neutral bus bar , earth bar , din bar interconnections , powder painted including earthing etc as required. ( but without MCB/RCCB/Isolator)</t>
  </si>
  <si>
    <t>8 way (4 + 24), Double door</t>
  </si>
  <si>
    <t>2.10.5</t>
  </si>
  <si>
    <t>Triple pole and neutral</t>
  </si>
  <si>
    <t xml:space="preserve"> Installation, testing and commissioning of pre-wired, fluorescent fitting / compact fluorescent fitting of all types, complete with all accessories and tube etc. directly on ceiling/ wall, including connection with 1.5 sq. mm FRLS PVC insulated, copper conductor, single core cable and earthing etc. as required. </t>
  </si>
  <si>
    <t>Sr. No.</t>
  </si>
  <si>
    <t>58/M/EC/EW/1111/16</t>
  </si>
  <si>
    <t>Supply of LED Tube Light   18Watt/20watt/22watt, with fixture,  1200 mm length along with intigrated driver,perfect retrofit for traditional F tube T10,Bi pin cap G13,  , voltage-90-300,AC, 50 HZ,  power factor greater than 0.95, colour temperature 4000 K-6500K , CRI more than 80, lumens more than 1882, Operating temperature- 20 degree Census to 60 Degree Census )</t>
  </si>
  <si>
    <t>Schedule Items</t>
  </si>
  <si>
    <t>Lbour cess 1%</t>
  </si>
  <si>
    <t>Grand Total Amount</t>
  </si>
  <si>
    <t>₹</t>
  </si>
  <si>
    <t>BSR-09,/DSR-14</t>
  </si>
  <si>
    <t>Price List</t>
  </si>
  <si>
    <t>Supplying  &amp; fixing   Direct On Line Starter in sheet steet enclosure  motor rating AC 3 duty 415 volt  50 hz 3 phase 10 HP   relay range 15 amps-25 amps (L&amp;T MK 1 DOL Cat no.MU1 DOL SS95647) or equvalant</t>
  </si>
  <si>
    <t xml:space="preserve">Supplying and making end termination with brass compression gland and aluminium lugs for following size of PVC insulated and PVC sheathed / XLPE aluminium conductor cable of 1.1 KV grade as required. 
</t>
  </si>
  <si>
    <t>Labour Cess @1%</t>
  </si>
  <si>
    <t xml:space="preserve">Total Rs. </t>
  </si>
  <si>
    <t>16 sq mm 4 core</t>
  </si>
  <si>
    <t>2.4.3</t>
  </si>
  <si>
    <t>2.10.</t>
  </si>
  <si>
    <t>supply and fixing following  rating 240 volts, "C: series, miniature circuit breaker suitable for inductive loads of following poles in the exiting MCB DB complete with connections,testing and commissioning etc. As required.</t>
  </si>
  <si>
    <t>50/63 amps, TPN</t>
  </si>
  <si>
    <t xml:space="preserve">Axial  unidirectional sound insulated  fan in accordance with EN 12101-3. with aerofoil impeller  Adjustable pitch angle,  Die cast aluminium hub and blades. • Long casing, hot dip galvanized steel, to DIN EN ISO 1461. • Spun flanges for high rigidity, to Eurovent 1/2. • Terminal box in IP65 mounted at the outside of the casing for easy wiring. • Motors IP55, insulation class F, in accordance with EN 60034-5/IEC 85. • Suitable for operating temperatures of up to 55°C continuous or once for 300°C/120 min. • Inspection hole to verify correct direction of rotation.
Performance tested in accordance with DIN ISO 5801, DIN 24163 and AMCA 210-99.
415 Volt, 3 phase , 2 pole impeller diameter -500 mm, 1.10 Kw , Maximum air flow 1.91cubic meter /sec, 1445 rpm, Maximum temp of transported air200 degree centigrade, Insulation class of motor-F, Enclosure class of of motor-IP 55.  ( Make –System Air or equivalent reputed internationally accepted brand in smoke extraction axial fans)
</t>
  </si>
  <si>
    <t>Rate Analisys</t>
  </si>
  <si>
    <t>9.1.33</t>
  </si>
  <si>
    <t>4 X16 sq. mm (28mm)</t>
  </si>
  <si>
    <t>Supply and fixing following size and core PVC / XLPE insulated PVC sheathead ,heavy duty ,armoured electrical cable with aluminium conductor for working voltage upto and including 1100 volts (confirms to IS:1554 PART-1)</t>
  </si>
  <si>
    <t>6.14.4</t>
  </si>
  <si>
    <t xml:space="preserve">Estimate for  Electrical repairing  Work in resarch lab  biochemistry department at, I.G.I.M.S. Patna. </t>
  </si>
  <si>
    <t xml:space="preserve">4 x 10 sq.mm + 2 x 6 sq.mm earth wire </t>
  </si>
  <si>
    <t>1.14.10</t>
  </si>
  <si>
    <t>Say</t>
  </si>
  <si>
    <t>Estimate of smoke evacuation system in sansetive areas of hospital and Supply fixing construction of Aluminium composite compound structure for VRV indoor at Trauma center  at I.G.I.M.S. Patna.</t>
  </si>
  <si>
    <t>Supplying fixing and construction of 4 mm thick Aluminium composite compound structure for VRV indoor</t>
  </si>
  <si>
    <t>Square meter</t>
  </si>
  <si>
    <t xml:space="preserve">Supply and fixing of Aluminium  channel of (as per IS 1868) minimum anodic coating of grade ac-15for structural support of ACP </t>
  </si>
  <si>
    <t>Kg</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</si>
  <si>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aneling,C.P. brass /
stainless steel screws, all complete as per architectural
drawings and the directions of Engineer-in-charge.
(Glazing, paneling
and dash fasteners to be paid for separately) :For fixed portion   Anodised aluminium (anodised transparent or
dyed to required shade according to IS: 1868,
Minimum anodic coating of grade AC 15)</t>
  </si>
  <si>
    <t>21.1.1.1
BCD-14</t>
  </si>
  <si>
    <t>Supplying fixing and construction of 4 mm thick Aluminium composite compound structure for VRV indoors</t>
  </si>
  <si>
    <t xml:space="preserve"> BSR-09 6.14</t>
  </si>
  <si>
    <t xml:space="preserve">SITC of Axial  unidirectional sound insulated  fan in accordance with EN 12101-3. with aerofoil impeller  Adjustable pitch angle,  Die cast aluminium hub and blades. • Long casing, hot dip galvanized steel, to DIN EN ISO 1461. • Spun flanges for high rigidity, to Eurovent 1/2. • Terminal box in IP65 mounted at the outside of the casing for easy wiring. • Motors IP55, insulation class F, in accordance with EN 60034-5/IEC 85. • Suitable for operating temperatures of up to 55°C continuous or once for 300°C/120 min. • Inspection hole to verify correct direction of rotation. Performance tested in accordance with DIN ISO 5801, DIN 24163 and AMCA 210-99. 415 Volt, 3 phase , 2 pole impeller diameter -500 mm, 1.10 Kw , Maximum air flow 1.91cubic meter /sec, 1445 rpm, Maximum temp of transported air200 degree centigrade, Insulation class of motor-F, Enclosure class of of motor-IP 55.  ( Make –System Air or equivalent reputed internationally accepted brand in smoke extraction axial fans) at different locations at IGIMS 
</t>
  </si>
  <si>
    <t xml:space="preserve">4 x 10 sq.mm + 1 x10 sq.mm earth wire </t>
  </si>
  <si>
    <t>4 way (4 + 12), Double door, horizantal type</t>
  </si>
  <si>
    <t>8 way (4 + 24), Double door , horizantal type</t>
  </si>
  <si>
    <t>s</t>
  </si>
  <si>
    <t>Supplying and fixing2 pin,6 amp ceiling rose on the existing junction box/ wooden block including connection etc as required.</t>
  </si>
  <si>
    <t xml:space="preserve">Supplying and fixing single wall maunted 20/22 watt LED type batten fitting complete with electronic driver  and LED tube etc directly on wall /ceiling including connection with 1.5 sq mm FR PVC insulated copper conductor and the earthing body etc as required </t>
  </si>
  <si>
    <t>Earthing with Copper earth Plate 600mm x 600mm x 3mm thick including  accesssories, and providing  masonary enclosure  with cover plate having locking arrangement and watering pipe 2.7 meter long etc with charcoal /cock and salt as required .etc. )</t>
  </si>
  <si>
    <t>Providing and fixing 4 mm dia copper wire on surface or in recess for loop reathing et as requiredsubmain wiring/ cable as required</t>
  </si>
  <si>
    <t>Providing and laying  25 mm x 5 mm Copper strip in 40 mm dia G.I. pipe from earth electrode including connectionwith brass nut bolt spring washer excavation  and refilliung etc as requiredpipe from earth electrode, as required.</t>
  </si>
  <si>
    <t xml:space="preserve">Name and address of the bidder </t>
  </si>
  <si>
    <t>Estimated cost</t>
  </si>
  <si>
    <t>280673/-</t>
  </si>
  <si>
    <t xml:space="preserve">Date and time of opening the technical bid  </t>
  </si>
  <si>
    <t>16/12/2016 at 15.30 hrs</t>
  </si>
  <si>
    <t xml:space="preserve">Last date for submission </t>
  </si>
  <si>
    <t>15/12/2016 till 15.30 hrs</t>
  </si>
  <si>
    <t>Cost of BOQ</t>
  </si>
  <si>
    <t>750/-</t>
  </si>
  <si>
    <t>EMD</t>
  </si>
  <si>
    <t>Time of completion</t>
  </si>
  <si>
    <t>15 days</t>
  </si>
  <si>
    <t>5615/-</t>
  </si>
  <si>
    <t>Bidders are requested to quote their minimum rate in percetage  above/ below or at par of our estimated rate below</t>
  </si>
  <si>
    <t xml:space="preserve">Rates quoted by the bidder </t>
  </si>
  <si>
    <t>% above the estimated cost</t>
  </si>
  <si>
    <t>or</t>
  </si>
  <si>
    <t xml:space="preserve">% below the estimated cost </t>
  </si>
  <si>
    <t xml:space="preserve">or </t>
  </si>
  <si>
    <t>at estimated rate</t>
  </si>
  <si>
    <t>Signature and seal of the contractor</t>
  </si>
  <si>
    <t xml:space="preserve">Price Bid  Sr. No. -1 of Engg/105/EW/2016-17 Name of work-  Electrical repairing  Work in resarch lab and museum  biochemistry department at, I.G.I.M.S. Patna. </t>
  </si>
</sst>
</file>

<file path=xl/styles.xml><?xml version="1.0" encoding="utf-8"?>
<styleSheet xmlns="http://schemas.openxmlformats.org/spreadsheetml/2006/main">
  <numFmts count="4">
    <numFmt numFmtId="43" formatCode="_ * #,##0.00_ ;_ * \-#,##0.00_ ;_ * &quot;-&quot;??_ ;_ @_ "/>
    <numFmt numFmtId="164" formatCode="&quot;Rs.&quot;\ #,##0.00;[Red]&quot;Rs.&quot;\ \-#,##0.00"/>
    <numFmt numFmtId="165" formatCode="_(* #,##0.00_);_(* \(#,##0.00\);_(* &quot;-&quot;??_);_(@_)"/>
    <numFmt numFmtId="167" formatCode="&quot;Rs.&quot;\ #,##0.00"/>
  </numFmts>
  <fonts count="22">
    <font>
      <sz val="10"/>
      <name val="Arial"/>
    </font>
    <font>
      <sz val="10"/>
      <name val="Arial"/>
      <family val="2"/>
    </font>
    <font>
      <sz val="8"/>
      <name val="Arial"/>
      <family val="2"/>
    </font>
    <font>
      <b/>
      <sz val="10"/>
      <name val="Arial"/>
      <family val="2"/>
    </font>
    <font>
      <sz val="10"/>
      <name val="Arial"/>
      <family val="2"/>
    </font>
    <font>
      <sz val="8"/>
      <name val="Arial"/>
      <family val="2"/>
    </font>
    <font>
      <b/>
      <sz val="8"/>
      <name val="Arial"/>
      <family val="2"/>
    </font>
    <font>
      <b/>
      <sz val="12"/>
      <name val="Arial"/>
      <family val="2"/>
    </font>
    <font>
      <sz val="10"/>
      <name val="Arial"/>
      <family val="2"/>
    </font>
    <font>
      <b/>
      <sz val="11"/>
      <name val="Arial"/>
      <family val="2"/>
    </font>
    <font>
      <sz val="9"/>
      <color indexed="81"/>
      <name val="Tahoma"/>
      <family val="2"/>
    </font>
    <font>
      <b/>
      <sz val="9"/>
      <color indexed="81"/>
      <name val="Tahoma"/>
      <family val="2"/>
    </font>
    <font>
      <sz val="12"/>
      <name val="Arial"/>
      <family val="2"/>
    </font>
    <font>
      <sz val="11"/>
      <name val="Arial"/>
      <family val="2"/>
    </font>
    <font>
      <sz val="10"/>
      <name val="Calibri"/>
      <family val="2"/>
    </font>
    <font>
      <sz val="10"/>
      <color indexed="8"/>
      <name val="Arial"/>
      <family val="2"/>
    </font>
    <font>
      <sz val="11"/>
      <color theme="1"/>
      <name val="Calibri"/>
      <family val="2"/>
      <scheme val="minor"/>
    </font>
    <font>
      <sz val="8"/>
      <color rgb="FF000000"/>
      <name val="Arial"/>
      <family val="2"/>
    </font>
    <font>
      <sz val="10"/>
      <color rgb="FF000000"/>
      <name val="Arial"/>
      <family val="2"/>
    </font>
    <font>
      <b/>
      <sz val="10"/>
      <color theme="1"/>
      <name val="Arial"/>
      <family val="2"/>
    </font>
    <font>
      <sz val="10"/>
      <color theme="1"/>
      <name val="Calibri"/>
      <family val="2"/>
      <scheme val="minor"/>
    </font>
    <font>
      <b/>
      <sz val="10"/>
      <name val="Calibri"/>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165" fontId="1" fillId="0" borderId="0" applyFont="0" applyFill="0" applyBorder="0" applyAlignment="0" applyProtection="0"/>
    <xf numFmtId="165" fontId="4" fillId="0" borderId="0" applyFont="0" applyFill="0" applyBorder="0" applyAlignment="0" applyProtection="0"/>
    <xf numFmtId="0" fontId="4" fillId="0" borderId="0"/>
  </cellStyleXfs>
  <cellXfs count="252">
    <xf numFmtId="0" fontId="0" fillId="0" borderId="0" xfId="0"/>
    <xf numFmtId="0" fontId="0" fillId="0" borderId="0" xfId="0" applyAlignment="1">
      <alignment horizontal="center"/>
    </xf>
    <xf numFmtId="0" fontId="3" fillId="0" borderId="0" xfId="0" applyFont="1"/>
    <xf numFmtId="2" fontId="0" fillId="0" borderId="0" xfId="0" applyNumberFormat="1"/>
    <xf numFmtId="2" fontId="3" fillId="0" borderId="0" xfId="0" applyNumberFormat="1" applyFont="1"/>
    <xf numFmtId="0" fontId="5" fillId="0" borderId="1" xfId="0" applyFont="1" applyBorder="1" applyAlignment="1">
      <alignment horizont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top"/>
    </xf>
    <xf numFmtId="0" fontId="5" fillId="0" borderId="1" xfId="0" applyFont="1" applyBorder="1" applyAlignment="1">
      <alignment horizontal="center" vertical="center"/>
    </xf>
    <xf numFmtId="0" fontId="5" fillId="0" borderId="1" xfId="0" applyFont="1" applyBorder="1" applyAlignment="1">
      <alignment vertical="center" wrapText="1"/>
    </xf>
    <xf numFmtId="2" fontId="5" fillId="0" borderId="1" xfId="0" applyNumberFormat="1" applyFont="1" applyBorder="1"/>
    <xf numFmtId="0" fontId="5" fillId="0" borderId="1" xfId="0" applyFont="1" applyBorder="1" applyAlignment="1">
      <alignment horizontal="center"/>
    </xf>
    <xf numFmtId="0" fontId="5" fillId="0" borderId="1" xfId="0" applyFont="1" applyBorder="1"/>
    <xf numFmtId="0" fontId="5" fillId="0" borderId="1" xfId="0" applyFont="1" applyBorder="1" applyAlignment="1">
      <alignment vertical="center"/>
    </xf>
    <xf numFmtId="2" fontId="5" fillId="0" borderId="1" xfId="0" applyNumberFormat="1" applyFont="1" applyBorder="1" applyAlignment="1">
      <alignment horizontal="center"/>
    </xf>
    <xf numFmtId="165" fontId="5" fillId="0" borderId="1" xfId="1" applyNumberFormat="1" applyFont="1" applyBorder="1"/>
    <xf numFmtId="165" fontId="5" fillId="0" borderId="1" xfId="0" applyNumberFormat="1" applyFont="1" applyBorder="1"/>
    <xf numFmtId="2" fontId="5" fillId="0" borderId="1" xfId="0" applyNumberFormat="1" applyFont="1" applyBorder="1" applyAlignment="1">
      <alignment vertical="center"/>
    </xf>
    <xf numFmtId="2" fontId="5" fillId="0" borderId="1" xfId="0" applyNumberFormat="1" applyFont="1" applyBorder="1" applyAlignment="1">
      <alignment horizontal="center" vertical="center"/>
    </xf>
    <xf numFmtId="165" fontId="5" fillId="0" borderId="1" xfId="1" applyNumberFormat="1"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1" xfId="0" applyNumberFormat="1" applyFont="1" applyBorder="1"/>
    <xf numFmtId="0" fontId="5" fillId="0" borderId="1" xfId="0" applyFont="1" applyBorder="1" applyAlignment="1">
      <alignment horizontal="center" vertical="center" wrapText="1"/>
    </xf>
    <xf numFmtId="165" fontId="5" fillId="0" borderId="1" xfId="0" applyNumberFormat="1" applyFont="1" applyBorder="1" applyAlignment="1">
      <alignment vertical="center"/>
    </xf>
    <xf numFmtId="2" fontId="5" fillId="0" borderId="1" xfId="1" applyNumberFormat="1" applyFont="1" applyBorder="1"/>
    <xf numFmtId="165" fontId="6" fillId="0" borderId="1" xfId="0" applyNumberFormat="1" applyFont="1" applyBorder="1" applyAlignment="1">
      <alignment horizontal="center" vertical="center" wrapText="1"/>
    </xf>
    <xf numFmtId="0" fontId="5" fillId="0" borderId="1" xfId="0" applyFont="1" applyBorder="1" applyAlignment="1">
      <alignment vertical="top" wrapText="1"/>
    </xf>
    <xf numFmtId="165" fontId="5" fillId="0" borderId="1" xfId="1" applyFont="1" applyBorder="1"/>
    <xf numFmtId="0" fontId="3"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wrapText="1"/>
    </xf>
    <xf numFmtId="2" fontId="8" fillId="0" borderId="1" xfId="0" applyNumberFormat="1" applyFont="1" applyBorder="1" applyAlignment="1">
      <alignment horizontal="center" vertical="center"/>
    </xf>
    <xf numFmtId="165" fontId="8" fillId="0" borderId="1" xfId="1" applyNumberFormat="1" applyFont="1" applyBorder="1" applyAlignment="1">
      <alignment horizontal="center" vertical="center"/>
    </xf>
    <xf numFmtId="165" fontId="8" fillId="0" borderId="1" xfId="0" applyNumberFormat="1" applyFont="1" applyBorder="1" applyAlignment="1">
      <alignment horizontal="center" vertical="center"/>
    </xf>
    <xf numFmtId="2" fontId="8" fillId="0" borderId="1" xfId="1" applyNumberFormat="1" applyFont="1" applyBorder="1" applyAlignment="1">
      <alignment horizontal="center" vertical="center"/>
    </xf>
    <xf numFmtId="0" fontId="3" fillId="0" borderId="0" xfId="0" applyFont="1" applyAlignment="1">
      <alignment horizontal="center" vertical="center"/>
    </xf>
    <xf numFmtId="0" fontId="8" fillId="2" borderId="1" xfId="0" applyFont="1" applyFill="1" applyBorder="1" applyAlignment="1">
      <alignment horizontal="center" vertical="center" wrapText="1"/>
    </xf>
    <xf numFmtId="0" fontId="8" fillId="0" borderId="1" xfId="0" applyFont="1" applyBorder="1" applyAlignment="1">
      <alignment wrapText="1"/>
    </xf>
    <xf numFmtId="0" fontId="5" fillId="0" borderId="1" xfId="0" applyFont="1" applyBorder="1" applyAlignment="1">
      <alignment horizontal="justify" wrapText="1"/>
    </xf>
    <xf numFmtId="0" fontId="17" fillId="0" borderId="1" xfId="0" applyFont="1" applyBorder="1" applyAlignment="1">
      <alignment horizontal="justify" vertical="center" wrapText="1"/>
    </xf>
    <xf numFmtId="165" fontId="5" fillId="0" borderId="1" xfId="2" applyNumberFormat="1" applyFont="1" applyBorder="1" applyAlignment="1">
      <alignment vertical="center"/>
    </xf>
    <xf numFmtId="0" fontId="7" fillId="0" borderId="1" xfId="0" applyFont="1" applyBorder="1" applyAlignment="1">
      <alignment horizontal="center"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12" fillId="0" borderId="1" xfId="0" applyFont="1" applyBorder="1" applyAlignment="1">
      <alignment horizontal="center" vertical="center"/>
    </xf>
    <xf numFmtId="167" fontId="7" fillId="0" borderId="1" xfId="0" applyNumberFormat="1" applyFont="1" applyBorder="1" applyAlignment="1">
      <alignment horizontal="center" vertical="center"/>
    </xf>
    <xf numFmtId="0" fontId="7" fillId="0" borderId="0" xfId="0" applyFont="1" applyBorder="1" applyAlignment="1">
      <alignment horizontal="center"/>
    </xf>
    <xf numFmtId="0" fontId="13" fillId="0" borderId="1" xfId="0" applyFont="1" applyBorder="1" applyAlignment="1">
      <alignment horizontal="center" vertical="center"/>
    </xf>
    <xf numFmtId="0" fontId="9"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165" fontId="12" fillId="0" borderId="1" xfId="0" applyNumberFormat="1" applyFont="1" applyBorder="1" applyAlignment="1">
      <alignment horizontal="center" vertical="center" wrapText="1"/>
    </xf>
    <xf numFmtId="0" fontId="12" fillId="0" borderId="0" xfId="0" applyFont="1" applyBorder="1" applyAlignment="1">
      <alignment horizontal="center" vertical="center"/>
    </xf>
    <xf numFmtId="0" fontId="12" fillId="0" borderId="0" xfId="0" applyFont="1" applyBorder="1" applyAlignment="1">
      <alignment horizontal="center"/>
    </xf>
    <xf numFmtId="2" fontId="13" fillId="0" borderId="3" xfId="0" applyNumberFormat="1" applyFont="1" applyBorder="1" applyAlignment="1">
      <alignment horizontal="center" vertical="center"/>
    </xf>
    <xf numFmtId="2" fontId="13" fillId="0" borderId="1" xfId="0" applyNumberFormat="1" applyFont="1" applyBorder="1" applyAlignment="1">
      <alignment horizontal="center" vertical="center"/>
    </xf>
    <xf numFmtId="165" fontId="13" fillId="0" borderId="1" xfId="2" applyFont="1" applyBorder="1" applyAlignment="1">
      <alignment horizontal="center" vertical="center"/>
    </xf>
    <xf numFmtId="165" fontId="13" fillId="0" borderId="1" xfId="1" applyNumberFormat="1" applyFont="1" applyBorder="1" applyAlignment="1">
      <alignment horizontal="center" vertical="center"/>
    </xf>
    <xf numFmtId="0" fontId="12" fillId="0" borderId="0" xfId="0" applyFont="1" applyAlignment="1">
      <alignment horizontal="center"/>
    </xf>
    <xf numFmtId="43" fontId="16" fillId="0" borderId="1" xfId="1" applyNumberFormat="1" applyFont="1" applyBorder="1" applyAlignment="1">
      <alignment horizontal="center" vertical="center" wrapText="1"/>
    </xf>
    <xf numFmtId="165" fontId="9" fillId="0" borderId="1" xfId="0" applyNumberFormat="1" applyFont="1" applyBorder="1" applyAlignment="1">
      <alignment horizontal="center" vertical="center"/>
    </xf>
    <xf numFmtId="0" fontId="4" fillId="0" borderId="0" xfId="0" applyFont="1"/>
    <xf numFmtId="0" fontId="4" fillId="0" borderId="0" xfId="0" applyFont="1" applyAlignment="1">
      <alignment horizontal="center"/>
    </xf>
    <xf numFmtId="0" fontId="4" fillId="0" borderId="0" xfId="0" applyFont="1" applyAlignment="1">
      <alignment horizontal="center" vertical="center"/>
    </xf>
    <xf numFmtId="165" fontId="7" fillId="0" borderId="1" xfId="0" applyNumberFormat="1" applyFont="1" applyBorder="1" applyAlignment="1">
      <alignment horizontal="center" vertical="center" wrapText="1"/>
    </xf>
    <xf numFmtId="0" fontId="3" fillId="0" borderId="3" xfId="0" applyFont="1" applyBorder="1" applyAlignment="1">
      <alignment horizontal="center" vertical="center"/>
    </xf>
    <xf numFmtId="0" fontId="4" fillId="0" borderId="1" xfId="0" applyFont="1" applyBorder="1"/>
    <xf numFmtId="0" fontId="4" fillId="0" borderId="1" xfId="0" applyFont="1" applyBorder="1" applyAlignment="1">
      <alignment horizontal="center" vertical="center" wrapText="1"/>
    </xf>
    <xf numFmtId="0" fontId="3" fillId="0" borderId="1" xfId="0" applyFont="1" applyBorder="1" applyAlignment="1">
      <alignment horizontal="center" vertical="top" wrapText="1"/>
    </xf>
    <xf numFmtId="0" fontId="3" fillId="0" borderId="1" xfId="0" applyFont="1" applyBorder="1" applyAlignment="1">
      <alignment vertical="top" wrapText="1"/>
    </xf>
    <xf numFmtId="0" fontId="4" fillId="0" borderId="4" xfId="0" applyFont="1" applyBorder="1" applyAlignment="1">
      <alignment horizontal="center" vertical="top" wrapText="1"/>
    </xf>
    <xf numFmtId="2" fontId="4" fillId="0" borderId="4" xfId="0" applyNumberFormat="1" applyFont="1" applyBorder="1" applyAlignment="1">
      <alignment horizontal="center" vertical="center" wrapText="1"/>
    </xf>
    <xf numFmtId="0" fontId="4" fillId="0" borderId="4" xfId="0" applyNumberFormat="1" applyFont="1" applyBorder="1" applyAlignment="1">
      <alignment vertical="center" wrapText="1"/>
    </xf>
    <xf numFmtId="2" fontId="3" fillId="0" borderId="4" xfId="0" applyNumberFormat="1" applyFont="1" applyBorder="1" applyAlignment="1">
      <alignment horizontal="center" vertical="top" wrapText="1"/>
    </xf>
    <xf numFmtId="0" fontId="3" fillId="0" borderId="4" xfId="0" applyFont="1" applyBorder="1" applyAlignment="1">
      <alignment horizontal="center" vertical="top" wrapText="1"/>
    </xf>
    <xf numFmtId="0" fontId="4" fillId="0" borderId="1" xfId="0" applyFont="1" applyBorder="1" applyAlignment="1">
      <alignment horizontal="center" vertical="top"/>
    </xf>
    <xf numFmtId="0" fontId="4" fillId="0" borderId="1" xfId="0" applyFont="1" applyBorder="1" applyAlignment="1">
      <alignment horizontal="center" vertical="center"/>
    </xf>
    <xf numFmtId="0" fontId="4" fillId="0" borderId="1" xfId="0" applyFont="1" applyBorder="1" applyAlignment="1">
      <alignment vertical="center" wrapText="1"/>
    </xf>
    <xf numFmtId="2" fontId="4" fillId="0" borderId="1" xfId="0" applyNumberFormat="1" applyFont="1" applyBorder="1"/>
    <xf numFmtId="0" fontId="4" fillId="0" borderId="1" xfId="0" applyFont="1" applyBorder="1" applyAlignment="1">
      <alignment horizontal="center"/>
    </xf>
    <xf numFmtId="2" fontId="4" fillId="0" borderId="1" xfId="0" applyNumberFormat="1" applyFont="1" applyBorder="1" applyAlignment="1">
      <alignment horizontal="center"/>
    </xf>
    <xf numFmtId="165" fontId="4" fillId="0" borderId="1" xfId="1" applyFont="1" applyBorder="1"/>
    <xf numFmtId="0" fontId="4" fillId="0" borderId="3" xfId="0" applyFont="1" applyBorder="1" applyAlignment="1">
      <alignment horizontal="center" vertical="top"/>
    </xf>
    <xf numFmtId="0" fontId="18" fillId="0" borderId="1" xfId="0" applyFont="1" applyBorder="1" applyAlignment="1">
      <alignment horizontal="justify" vertical="center" wrapText="1"/>
    </xf>
    <xf numFmtId="2" fontId="4" fillId="0" borderId="1" xfId="0" applyNumberFormat="1" applyFont="1" applyBorder="1" applyAlignment="1">
      <alignment vertical="center"/>
    </xf>
    <xf numFmtId="2" fontId="4" fillId="0" borderId="1" xfId="0" applyNumberFormat="1" applyFont="1" applyBorder="1" applyAlignment="1">
      <alignment horizontal="center" vertical="center"/>
    </xf>
    <xf numFmtId="165" fontId="4" fillId="0" borderId="1" xfId="1" applyFont="1" applyBorder="1" applyAlignment="1">
      <alignment vertical="center"/>
    </xf>
    <xf numFmtId="2" fontId="4" fillId="0" borderId="1" xfId="0" applyNumberFormat="1" applyFont="1" applyBorder="1" applyAlignment="1"/>
    <xf numFmtId="165" fontId="4" fillId="0" borderId="1" xfId="1" applyFont="1" applyBorder="1" applyAlignment="1"/>
    <xf numFmtId="0" fontId="4" fillId="0" borderId="1" xfId="0" applyNumberFormat="1"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justify" vertical="center" wrapText="1"/>
    </xf>
    <xf numFmtId="0" fontId="4" fillId="0" borderId="0" xfId="0" applyFont="1" applyBorder="1" applyAlignment="1">
      <alignment horizontal="center" vertical="top"/>
    </xf>
    <xf numFmtId="0" fontId="4" fillId="0" borderId="0" xfId="0" applyFont="1" applyBorder="1" applyAlignment="1">
      <alignment horizontal="justify" vertical="center" wrapText="1"/>
    </xf>
    <xf numFmtId="2" fontId="4" fillId="0" borderId="0" xfId="0" applyNumberFormat="1" applyFont="1" applyBorder="1"/>
    <xf numFmtId="0" fontId="4" fillId="0" borderId="0" xfId="0" applyFont="1" applyBorder="1" applyAlignment="1">
      <alignment horizontal="center"/>
    </xf>
    <xf numFmtId="2" fontId="4" fillId="0" borderId="0" xfId="0" applyNumberFormat="1" applyFont="1" applyBorder="1" applyAlignment="1">
      <alignment horizontal="center"/>
    </xf>
    <xf numFmtId="165" fontId="4" fillId="0" borderId="0" xfId="1" applyFont="1" applyBorder="1"/>
    <xf numFmtId="2" fontId="4" fillId="0" borderId="0" xfId="0" applyNumberFormat="1" applyFont="1" applyBorder="1" applyAlignment="1">
      <alignment horizontal="center" vertical="center"/>
    </xf>
    <xf numFmtId="2"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165" fontId="4" fillId="0" borderId="5" xfId="0" applyNumberFormat="1" applyFont="1" applyBorder="1"/>
    <xf numFmtId="0" fontId="4" fillId="0" borderId="6" xfId="0" applyFont="1" applyBorder="1" applyAlignment="1"/>
    <xf numFmtId="0" fontId="3" fillId="0" borderId="3" xfId="0" applyFont="1" applyBorder="1" applyAlignment="1">
      <alignment horizontal="center" vertical="top" wrapText="1"/>
    </xf>
    <xf numFmtId="0" fontId="3" fillId="0" borderId="5" xfId="0" applyFont="1" applyBorder="1" applyAlignment="1">
      <alignment horizontal="center" vertical="center" wrapText="1"/>
    </xf>
    <xf numFmtId="0" fontId="4" fillId="0" borderId="1" xfId="0" applyFont="1" applyBorder="1" applyAlignment="1">
      <alignment vertical="top"/>
    </xf>
    <xf numFmtId="0" fontId="19" fillId="2" borderId="1" xfId="0" applyFont="1" applyFill="1" applyBorder="1" applyAlignment="1">
      <alignment horizontal="center" vertical="top" wrapText="1"/>
    </xf>
    <xf numFmtId="0" fontId="4" fillId="0" borderId="2" xfId="0" applyFont="1" applyBorder="1" applyAlignment="1">
      <alignment horizontal="center"/>
    </xf>
    <xf numFmtId="0" fontId="4" fillId="0" borderId="1" xfId="0" applyFont="1" applyBorder="1" applyAlignment="1">
      <alignment horizontal="justify" wrapText="1"/>
    </xf>
    <xf numFmtId="2" fontId="4" fillId="0" borderId="3" xfId="0" applyNumberFormat="1" applyFont="1" applyBorder="1" applyAlignment="1"/>
    <xf numFmtId="165" fontId="4" fillId="0" borderId="7" xfId="0" applyNumberFormat="1" applyFont="1" applyBorder="1" applyAlignment="1">
      <alignment wrapText="1"/>
    </xf>
    <xf numFmtId="165" fontId="4" fillId="0" borderId="1" xfId="0" applyNumberFormat="1" applyFont="1" applyBorder="1" applyAlignment="1">
      <alignment wrapText="1"/>
    </xf>
    <xf numFmtId="0" fontId="4" fillId="2" borderId="0" xfId="0" applyFont="1" applyFill="1"/>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0" xfId="0" applyFont="1" applyAlignment="1">
      <alignment horizontal="center"/>
    </xf>
    <xf numFmtId="0" fontId="4" fillId="0" borderId="4" xfId="0" applyFont="1" applyBorder="1" applyAlignment="1"/>
    <xf numFmtId="0" fontId="3" fillId="0" borderId="7" xfId="0" applyFont="1" applyBorder="1" applyAlignment="1">
      <alignment vertical="center" wrapText="1"/>
    </xf>
    <xf numFmtId="0" fontId="3" fillId="0" borderId="1" xfId="0" applyFont="1" applyFill="1" applyBorder="1" applyAlignment="1">
      <alignment horizontal="center" vertical="center"/>
    </xf>
    <xf numFmtId="4" fontId="4" fillId="0" borderId="0" xfId="0" applyNumberFormat="1" applyFont="1"/>
    <xf numFmtId="0" fontId="4" fillId="0" borderId="0" xfId="0" applyFont="1" applyBorder="1"/>
    <xf numFmtId="0" fontId="18" fillId="0" borderId="1" xfId="0" applyFont="1" applyBorder="1" applyAlignment="1">
      <alignment horizontal="center" vertical="center" wrapText="1"/>
    </xf>
    <xf numFmtId="0" fontId="4" fillId="0" borderId="1" xfId="0" applyNumberFormat="1" applyFont="1" applyBorder="1" applyAlignment="1">
      <alignment horizontal="center" vertical="center" wrapText="1"/>
    </xf>
    <xf numFmtId="165" fontId="4" fillId="0" borderId="1" xfId="1" applyFont="1" applyBorder="1" applyAlignment="1">
      <alignment horizontal="center" vertical="center"/>
    </xf>
    <xf numFmtId="165" fontId="3" fillId="0" borderId="1" xfId="0" applyNumberFormat="1" applyFont="1" applyBorder="1" applyAlignment="1">
      <alignment horizontal="center" vertical="center"/>
    </xf>
    <xf numFmtId="0" fontId="4" fillId="0" borderId="8" xfId="0" applyFont="1" applyBorder="1" applyAlignment="1">
      <alignment vertical="top"/>
    </xf>
    <xf numFmtId="0" fontId="4" fillId="0" borderId="9" xfId="0" applyFont="1" applyBorder="1" applyAlignment="1">
      <alignment vertical="top"/>
    </xf>
    <xf numFmtId="0" fontId="4" fillId="0" borderId="10" xfId="0" applyFont="1" applyBorder="1" applyAlignment="1">
      <alignment vertical="top"/>
    </xf>
    <xf numFmtId="0" fontId="4" fillId="0" borderId="11" xfId="0" applyFont="1" applyBorder="1" applyAlignment="1">
      <alignment vertical="top"/>
    </xf>
    <xf numFmtId="0" fontId="4" fillId="0" borderId="0" xfId="0" applyFont="1" applyBorder="1" applyAlignment="1">
      <alignment vertical="top"/>
    </xf>
    <xf numFmtId="0" fontId="4" fillId="0" borderId="12" xfId="0" applyFont="1" applyBorder="1" applyAlignment="1">
      <alignment vertical="top"/>
    </xf>
    <xf numFmtId="0" fontId="15" fillId="0" borderId="1" xfId="0" applyFont="1" applyBorder="1" applyAlignment="1">
      <alignment horizontal="center" vertical="center" wrapText="1"/>
    </xf>
    <xf numFmtId="2" fontId="15" fillId="0" borderId="1" xfId="0" applyNumberFormat="1" applyFont="1" applyBorder="1" applyAlignment="1">
      <alignment horizontal="center" vertical="center" wrapText="1"/>
    </xf>
    <xf numFmtId="0" fontId="20" fillId="0" borderId="1" xfId="0" applyFont="1" applyBorder="1" applyAlignment="1">
      <alignment horizontal="center" vertical="center"/>
    </xf>
    <xf numFmtId="0" fontId="14" fillId="0" borderId="1" xfId="0" applyFont="1" applyBorder="1" applyAlignment="1">
      <alignment horizontal="center"/>
    </xf>
    <xf numFmtId="2" fontId="3" fillId="0" borderId="1" xfId="0" applyNumberFormat="1" applyFont="1" applyBorder="1" applyAlignment="1">
      <alignment horizontal="center" vertical="center"/>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4" fillId="0" borderId="1" xfId="0" applyNumberFormat="1" applyFont="1" applyBorder="1" applyAlignment="1">
      <alignment horizontal="left" vertical="top" wrapText="1"/>
    </xf>
    <xf numFmtId="0" fontId="18" fillId="0" borderId="1" xfId="0" applyFont="1" applyBorder="1" applyAlignment="1">
      <alignment horizontal="left" vertical="top" wrapText="1"/>
    </xf>
    <xf numFmtId="0" fontId="3" fillId="0" borderId="0" xfId="0" applyFont="1" applyAlignment="1">
      <alignment horizontal="left" vertical="top"/>
    </xf>
    <xf numFmtId="0" fontId="4" fillId="0" borderId="0" xfId="0" applyFont="1" applyAlignment="1">
      <alignment horizontal="left" vertical="top"/>
    </xf>
    <xf numFmtId="165" fontId="4" fillId="0" borderId="1" xfId="1" applyFont="1" applyBorder="1" applyAlignment="1">
      <alignment horizontal="right" vertical="center"/>
    </xf>
    <xf numFmtId="165" fontId="4" fillId="0" borderId="1" xfId="1" applyFont="1" applyBorder="1" applyAlignment="1">
      <alignment horizontal="right" vertical="center" wrapText="1"/>
    </xf>
    <xf numFmtId="165" fontId="3" fillId="0" borderId="1" xfId="1" applyFont="1" applyBorder="1" applyAlignment="1">
      <alignment horizontal="right" vertical="center"/>
    </xf>
    <xf numFmtId="165" fontId="4" fillId="0" borderId="0" xfId="1" applyFont="1" applyAlignment="1">
      <alignment horizontal="right" vertical="center"/>
    </xf>
    <xf numFmtId="0" fontId="4" fillId="0" borderId="0" xfId="0" applyFont="1" applyBorder="1" applyAlignment="1">
      <alignment horizontal="center" vertical="center"/>
    </xf>
    <xf numFmtId="165" fontId="3" fillId="0" borderId="1" xfId="1" applyFont="1" applyBorder="1" applyAlignment="1">
      <alignment horizontal="center" vertical="center" wrapText="1"/>
    </xf>
    <xf numFmtId="0" fontId="4" fillId="0" borderId="1" xfId="0" applyFont="1" applyBorder="1" applyAlignment="1"/>
    <xf numFmtId="0" fontId="4" fillId="0" borderId="1" xfId="3" applyFont="1" applyFill="1" applyBorder="1" applyAlignment="1">
      <alignment horizontal="center" vertical="center" wrapText="1"/>
    </xf>
    <xf numFmtId="0" fontId="3" fillId="0" borderId="1" xfId="0" applyFont="1" applyFill="1" applyBorder="1" applyAlignment="1">
      <alignment horizontal="right" vertical="center"/>
    </xf>
    <xf numFmtId="0" fontId="3" fillId="0" borderId="1" xfId="0" applyFont="1" applyBorder="1" applyAlignment="1">
      <alignment horizontal="right" vertical="center"/>
    </xf>
    <xf numFmtId="165" fontId="3" fillId="0" borderId="1" xfId="0" applyNumberFormat="1" applyFont="1" applyBorder="1" applyAlignment="1">
      <alignment horizontal="right" wrapText="1"/>
    </xf>
    <xf numFmtId="0" fontId="3" fillId="0" borderId="1" xfId="0" applyFont="1" applyBorder="1" applyAlignment="1">
      <alignment horizontal="right"/>
    </xf>
    <xf numFmtId="2" fontId="3"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5" fillId="0" borderId="1" xfId="0" applyFont="1" applyBorder="1" applyAlignment="1">
      <alignment horizontal="center" vertical="top"/>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2" fontId="7" fillId="0" borderId="2" xfId="0" applyNumberFormat="1" applyFont="1" applyBorder="1" applyAlignment="1">
      <alignment horizontal="center" vertical="center"/>
    </xf>
    <xf numFmtId="2" fontId="7" fillId="0" borderId="3" xfId="0" applyNumberFormat="1"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3" borderId="2"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8" fillId="0" borderId="1" xfId="0" applyFont="1" applyBorder="1" applyAlignment="1">
      <alignment horizontal="center" vertical="center"/>
    </xf>
    <xf numFmtId="0" fontId="7" fillId="0" borderId="1" xfId="0" applyFont="1" applyBorder="1" applyAlignment="1">
      <alignment horizontal="center" vertical="center"/>
    </xf>
    <xf numFmtId="165" fontId="7" fillId="0" borderId="1" xfId="0" applyNumberFormat="1" applyFont="1" applyBorder="1" applyAlignment="1">
      <alignment horizontal="center" vertical="center"/>
    </xf>
    <xf numFmtId="165" fontId="7" fillId="0" borderId="2" xfId="1" applyFont="1" applyBorder="1" applyAlignment="1">
      <alignment horizontal="center" vertical="center"/>
    </xf>
    <xf numFmtId="165" fontId="7" fillId="0" borderId="3" xfId="1"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165" fontId="7" fillId="0" borderId="2" xfId="0" applyNumberFormat="1" applyFont="1" applyBorder="1" applyAlignment="1">
      <alignment horizontal="center" vertical="center" wrapText="1"/>
    </xf>
    <xf numFmtId="165" fontId="7" fillId="0" borderId="7" xfId="0" applyNumberFormat="1" applyFont="1" applyBorder="1" applyAlignment="1">
      <alignment horizontal="center" vertical="center" wrapText="1"/>
    </xf>
    <xf numFmtId="165" fontId="7" fillId="0" borderId="3" xfId="0" applyNumberFormat="1" applyFont="1" applyBorder="1" applyAlignment="1">
      <alignment horizontal="center" vertical="center" wrapText="1"/>
    </xf>
    <xf numFmtId="167" fontId="7" fillId="0" borderId="2" xfId="0" applyNumberFormat="1" applyFont="1" applyBorder="1" applyAlignment="1">
      <alignment horizontal="center" vertical="center"/>
    </xf>
    <xf numFmtId="0" fontId="0" fillId="0" borderId="3" xfId="0" applyBorder="1"/>
    <xf numFmtId="167" fontId="7" fillId="0" borderId="3" xfId="0" applyNumberFormat="1" applyFont="1" applyBorder="1" applyAlignment="1">
      <alignment horizontal="center" vertical="center"/>
    </xf>
    <xf numFmtId="0" fontId="7" fillId="3" borderId="13" xfId="0" applyFont="1" applyFill="1" applyBorder="1" applyAlignment="1">
      <alignment horizontal="center"/>
    </xf>
    <xf numFmtId="0" fontId="9" fillId="0" borderId="2" xfId="0" applyFont="1" applyBorder="1" applyAlignment="1">
      <alignment horizontal="center" vertical="center"/>
    </xf>
    <xf numFmtId="0" fontId="0" fillId="0" borderId="7" xfId="0" applyBorder="1"/>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 xfId="0" applyFont="1" applyBorder="1" applyAlignment="1">
      <alignment horizontal="center" vertical="center" wrapText="1"/>
    </xf>
    <xf numFmtId="0" fontId="3" fillId="0" borderId="1" xfId="0" applyFont="1" applyBorder="1" applyAlignment="1">
      <alignment horizontal="center" vertical="center" wrapText="1"/>
    </xf>
    <xf numFmtId="0" fontId="4" fillId="0" borderId="5"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vertical="center" wrapText="1"/>
    </xf>
    <xf numFmtId="0" fontId="4" fillId="0" borderId="10" xfId="0" applyFont="1" applyBorder="1" applyAlignment="1">
      <alignment horizontal="center"/>
    </xf>
    <xf numFmtId="0" fontId="4" fillId="0" borderId="14" xfId="0" applyFont="1" applyBorder="1" applyAlignment="1">
      <alignment horizontal="center"/>
    </xf>
    <xf numFmtId="0" fontId="3" fillId="0" borderId="5" xfId="0" applyFont="1" applyBorder="1" applyAlignment="1">
      <alignment horizontal="center" vertical="top" wrapText="1"/>
    </xf>
    <xf numFmtId="0" fontId="3" fillId="0" borderId="1" xfId="0" applyFont="1" applyBorder="1" applyAlignment="1">
      <alignment horizontal="center" vertical="top" wrapText="1"/>
    </xf>
    <xf numFmtId="0" fontId="3" fillId="0" borderId="7" xfId="0" applyFont="1" applyBorder="1" applyAlignment="1">
      <alignment horizontal="center" vertical="center" wrapText="1"/>
    </xf>
    <xf numFmtId="164" fontId="3" fillId="0" borderId="2" xfId="0" applyNumberFormat="1" applyFont="1" applyBorder="1" applyAlignment="1">
      <alignment horizontal="center" vertical="center" wrapText="1"/>
    </xf>
    <xf numFmtId="0" fontId="14" fillId="0" borderId="1" xfId="0" applyFont="1" applyBorder="1" applyAlignment="1">
      <alignment horizontal="center"/>
    </xf>
    <xf numFmtId="4" fontId="3" fillId="0" borderId="1" xfId="0" applyNumberFormat="1" applyFont="1" applyBorder="1" applyAlignment="1">
      <alignment horizontal="center"/>
    </xf>
    <xf numFmtId="0" fontId="3" fillId="0" borderId="1" xfId="0" applyFont="1" applyBorder="1" applyAlignment="1">
      <alignment horizontal="center"/>
    </xf>
    <xf numFmtId="165" fontId="4" fillId="0" borderId="13" xfId="0" applyNumberFormat="1" applyFont="1" applyBorder="1" applyAlignment="1">
      <alignment horizontal="center" wrapText="1"/>
    </xf>
    <xf numFmtId="165" fontId="4" fillId="0" borderId="7" xfId="0" applyNumberFormat="1" applyFont="1" applyBorder="1" applyAlignment="1">
      <alignment horizontal="center" wrapText="1"/>
    </xf>
    <xf numFmtId="165" fontId="4" fillId="0" borderId="3" xfId="0" applyNumberFormat="1" applyFont="1" applyBorder="1" applyAlignment="1">
      <alignment horizontal="center" wrapText="1"/>
    </xf>
    <xf numFmtId="167" fontId="3" fillId="0" borderId="1" xfId="0" applyNumberFormat="1" applyFont="1" applyBorder="1" applyAlignment="1">
      <alignment horizontal="center" vertical="center"/>
    </xf>
    <xf numFmtId="167" fontId="3" fillId="0" borderId="2" xfId="0" applyNumberFormat="1" applyFont="1" applyBorder="1" applyAlignment="1">
      <alignment horizontal="center" vertical="center"/>
    </xf>
    <xf numFmtId="0" fontId="4" fillId="0" borderId="3" xfId="0" applyFont="1" applyBorder="1" applyAlignment="1">
      <alignment horizontal="center"/>
    </xf>
    <xf numFmtId="0" fontId="4" fillId="0" borderId="1" xfId="0" applyFont="1" applyBorder="1"/>
    <xf numFmtId="167" fontId="3" fillId="0" borderId="8" xfId="0" applyNumberFormat="1"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xf>
    <xf numFmtId="2" fontId="3" fillId="0" borderId="1" xfId="0" applyNumberFormat="1" applyFont="1" applyBorder="1" applyAlignment="1">
      <alignment horizontal="right"/>
    </xf>
    <xf numFmtId="164" fontId="3" fillId="0" borderId="2" xfId="0" applyNumberFormat="1" applyFont="1" applyBorder="1" applyAlignment="1">
      <alignment horizontal="right" wrapText="1"/>
    </xf>
    <xf numFmtId="0" fontId="3" fillId="0" borderId="3" xfId="0" applyFont="1" applyBorder="1" applyAlignment="1">
      <alignment horizontal="right" wrapText="1"/>
    </xf>
    <xf numFmtId="4" fontId="3" fillId="0" borderId="2" xfId="0" applyNumberFormat="1" applyFont="1" applyBorder="1" applyAlignment="1">
      <alignment horizontal="right"/>
    </xf>
    <xf numFmtId="0" fontId="3" fillId="0" borderId="3" xfId="0" applyFont="1" applyBorder="1" applyAlignment="1">
      <alignment horizontal="right"/>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4" fillId="0" borderId="2" xfId="0" applyFont="1" applyFill="1" applyBorder="1" applyAlignment="1">
      <alignment horizontal="center"/>
    </xf>
    <xf numFmtId="0" fontId="4" fillId="0" borderId="7" xfId="0" applyFont="1" applyFill="1" applyBorder="1" applyAlignment="1">
      <alignment horizontal="center"/>
    </xf>
    <xf numFmtId="0" fontId="4" fillId="0" borderId="3" xfId="0" applyFont="1" applyFill="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5" xfId="0" applyFont="1" applyBorder="1" applyAlignment="1">
      <alignment horizontal="center"/>
    </xf>
    <xf numFmtId="0" fontId="4" fillId="0" borderId="13" xfId="0" applyFont="1" applyBorder="1" applyAlignment="1">
      <alignment horizontal="center"/>
    </xf>
    <xf numFmtId="0" fontId="4" fillId="0" borderId="1" xfId="0" applyFont="1" applyBorder="1" applyAlignment="1">
      <alignment horizontal="center"/>
    </xf>
    <xf numFmtId="0" fontId="4" fillId="0" borderId="1" xfId="0" applyFont="1" applyFill="1" applyBorder="1" applyAlignment="1">
      <alignment horizontal="center"/>
    </xf>
    <xf numFmtId="165" fontId="7" fillId="0" borderId="1" xfId="0" applyNumberFormat="1" applyFont="1" applyBorder="1" applyAlignment="1">
      <alignment horizontal="center" wrapText="1"/>
    </xf>
    <xf numFmtId="4" fontId="7" fillId="0" borderId="1" xfId="0" applyNumberFormat="1" applyFont="1" applyBorder="1" applyAlignment="1">
      <alignment horizontal="right"/>
    </xf>
    <xf numFmtId="2" fontId="7" fillId="0" borderId="1" xfId="0" applyNumberFormat="1" applyFont="1" applyBorder="1" applyAlignment="1">
      <alignment horizontal="right"/>
    </xf>
    <xf numFmtId="0" fontId="21" fillId="0" borderId="1" xfId="0" applyFont="1" applyBorder="1" applyAlignment="1">
      <alignment horizontal="center" vertical="center" wrapText="1"/>
    </xf>
  </cellXfs>
  <cellStyles count="4">
    <cellStyle name="Comma" xfId="1" builtinId="3"/>
    <cellStyle name="Comma 2" xfId="2"/>
    <cellStyle name="Normal" xfId="0" builtinId="0"/>
    <cellStyle name="Normal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styles" Target="styles.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theme" Target="theme/theme1.xml"/><Relationship Id="rId2" Type="http://schemas.openxmlformats.org/officeDocument/2006/relationships/worksheet" Target="worksheets/sheet1.xml"/><Relationship Id="rId16" Type="http://schemas.openxmlformats.org/officeDocument/2006/relationships/worksheet" Target="worksheets/sheet15.xml"/><Relationship Id="rId20" Type="http://schemas.openxmlformats.org/officeDocument/2006/relationships/calcChain" Target="calcChain.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worksheet" Target="worksheets/sheet10.xml"/><Relationship Id="rId5" Type="http://schemas.openxmlformats.org/officeDocument/2006/relationships/worksheet" Target="worksheets/sheet4.xml"/><Relationship Id="rId15" Type="http://schemas.openxmlformats.org/officeDocument/2006/relationships/worksheet" Target="worksheets/sheet14.xml"/><Relationship Id="rId10" Type="http://schemas.openxmlformats.org/officeDocument/2006/relationships/worksheet" Target="worksheets/sheet9.xml"/><Relationship Id="rId19"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s>
</file>

<file path=xl/charts/chart1.xml><?xml version="1.0" encoding="utf-8"?>
<c:chartSpace xmlns:c="http://schemas.openxmlformats.org/drawingml/2006/chart" xmlns:a="http://schemas.openxmlformats.org/drawingml/2006/main" xmlns:r="http://schemas.openxmlformats.org/officeDocument/2006/relationships">
  <c:lang val="en-IN"/>
  <c:chart>
    <c:plotArea>
      <c:layout/>
      <c:barChart>
        <c:barDir val="col"/>
        <c:grouping val="clustered"/>
        <c:ser>
          <c:idx val="0"/>
          <c:order val="0"/>
          <c:tx>
            <c:strRef>
              <c:f>MDH!$F$1:$F$2</c:f>
              <c:strCache>
                <c:ptCount val="1"/>
                <c:pt idx="0">
                  <c:v>Electrical wiring 0f  Repair &amp; renovation of electrical Wiring/ replacement of damaged Accessories  in "MDH" quarters  residential complex of IGIMS, Patna Rate</c:v>
                </c:pt>
              </c:strCache>
            </c:strRef>
          </c:tx>
          <c:cat>
            <c:multiLvlStrRef>
              <c:f>MDH!$A$3:$E$47</c:f>
              <c:multiLvlStrCache>
                <c:ptCount val="45"/>
                <c:lvl>
                  <c:pt idx="1">
                    <c:v>Nos.</c:v>
                  </c:pt>
                  <c:pt idx="2">
                    <c:v>MT</c:v>
                  </c:pt>
                  <c:pt idx="4">
                    <c:v>MT</c:v>
                  </c:pt>
                  <c:pt idx="5">
                    <c:v>MT</c:v>
                  </c:pt>
                  <c:pt idx="6">
                    <c:v>MT</c:v>
                  </c:pt>
                  <c:pt idx="8">
                    <c:v>Nos.</c:v>
                  </c:pt>
                  <c:pt idx="10">
                    <c:v>MT</c:v>
                  </c:pt>
                  <c:pt idx="11">
                    <c:v>MT</c:v>
                  </c:pt>
                  <c:pt idx="12">
                    <c:v>MT</c:v>
                  </c:pt>
                  <c:pt idx="13">
                    <c:v>MT</c:v>
                  </c:pt>
                  <c:pt idx="15">
                    <c:v>Nos</c:v>
                  </c:pt>
                  <c:pt idx="16">
                    <c:v>Nos</c:v>
                  </c:pt>
                  <c:pt idx="17">
                    <c:v>Nos</c:v>
                  </c:pt>
                  <c:pt idx="18">
                    <c:v>Nos</c:v>
                  </c:pt>
                  <c:pt idx="19">
                    <c:v>Nos</c:v>
                  </c:pt>
                  <c:pt idx="20">
                    <c:v>Nos</c:v>
                  </c:pt>
                  <c:pt idx="22">
                    <c:v>Nos</c:v>
                  </c:pt>
                  <c:pt idx="23">
                    <c:v>Nos</c:v>
                  </c:pt>
                  <c:pt idx="24">
                    <c:v> sq.cm</c:v>
                  </c:pt>
                  <c:pt idx="26">
                    <c:v>nos</c:v>
                  </c:pt>
                  <c:pt idx="27">
                    <c:v>Nos</c:v>
                  </c:pt>
                  <c:pt idx="28">
                    <c:v>Nos</c:v>
                  </c:pt>
                  <c:pt idx="30">
                    <c:v>Nos</c:v>
                  </c:pt>
                  <c:pt idx="31">
                    <c:v>Nos</c:v>
                  </c:pt>
                  <c:pt idx="32">
                    <c:v>Nos</c:v>
                  </c:pt>
                  <c:pt idx="33">
                    <c:v>Nos</c:v>
                  </c:pt>
                  <c:pt idx="34">
                    <c:v>Nos</c:v>
                  </c:pt>
                  <c:pt idx="35">
                    <c:v>Nos</c:v>
                  </c:pt>
                  <c:pt idx="36">
                    <c:v>nos.</c:v>
                  </c:pt>
                  <c:pt idx="38">
                    <c:v>nos</c:v>
                  </c:pt>
                  <c:pt idx="39">
                    <c:v>set</c:v>
                  </c:pt>
                  <c:pt idx="40">
                    <c:v>mts</c:v>
                  </c:pt>
                  <c:pt idx="41">
                    <c:v>mts</c:v>
                  </c:pt>
                  <c:pt idx="42">
                    <c:v>mts</c:v>
                  </c:pt>
                  <c:pt idx="43">
                    <c:v>No</c:v>
                  </c:pt>
                  <c:pt idx="44">
                    <c:v>No</c:v>
                  </c:pt>
                </c:lvl>
                <c:lvl>
                  <c:pt idx="1">
                    <c:v>102.00</c:v>
                  </c:pt>
                  <c:pt idx="2">
                    <c:v>280.00</c:v>
                  </c:pt>
                  <c:pt idx="4">
                    <c:v>930.00</c:v>
                  </c:pt>
                  <c:pt idx="5">
                    <c:v>350.00</c:v>
                  </c:pt>
                  <c:pt idx="6">
                    <c:v>95.00</c:v>
                  </c:pt>
                  <c:pt idx="8">
                    <c:v>168.00</c:v>
                  </c:pt>
                  <c:pt idx="10">
                    <c:v>450.00</c:v>
                  </c:pt>
                  <c:pt idx="11">
                    <c:v>400.00</c:v>
                  </c:pt>
                  <c:pt idx="12">
                    <c:v>1690.00</c:v>
                  </c:pt>
                  <c:pt idx="13">
                    <c:v>390.00</c:v>
                  </c:pt>
                  <c:pt idx="15">
                    <c:v>270.00</c:v>
                  </c:pt>
                  <c:pt idx="16">
                    <c:v>40.00</c:v>
                  </c:pt>
                  <c:pt idx="17">
                    <c:v>90.00</c:v>
                  </c:pt>
                  <c:pt idx="18">
                    <c:v>40.00</c:v>
                  </c:pt>
                  <c:pt idx="19">
                    <c:v>55.00</c:v>
                  </c:pt>
                  <c:pt idx="20">
                    <c:v>58.00</c:v>
                  </c:pt>
                  <c:pt idx="22">
                    <c:v>170.00</c:v>
                  </c:pt>
                  <c:pt idx="23">
                    <c:v>72.00</c:v>
                  </c:pt>
                  <c:pt idx="24">
                    <c:v>180000</c:v>
                  </c:pt>
                  <c:pt idx="26">
                    <c:v>12.00</c:v>
                  </c:pt>
                  <c:pt idx="27">
                    <c:v>110.00</c:v>
                  </c:pt>
                  <c:pt idx="28">
                    <c:v>95.00</c:v>
                  </c:pt>
                  <c:pt idx="30">
                    <c:v>11.00</c:v>
                  </c:pt>
                  <c:pt idx="31">
                    <c:v>18.00</c:v>
                  </c:pt>
                  <c:pt idx="32">
                    <c:v>21.00</c:v>
                  </c:pt>
                  <c:pt idx="33">
                    <c:v>18.00</c:v>
                  </c:pt>
                  <c:pt idx="34">
                    <c:v>20.00</c:v>
                  </c:pt>
                  <c:pt idx="35">
                    <c:v>4.00</c:v>
                  </c:pt>
                  <c:pt idx="36">
                    <c:v>9.00</c:v>
                  </c:pt>
                  <c:pt idx="38">
                    <c:v>2.00</c:v>
                  </c:pt>
                  <c:pt idx="39">
                    <c:v>2.00</c:v>
                  </c:pt>
                  <c:pt idx="40">
                    <c:v>40.00</c:v>
                  </c:pt>
                  <c:pt idx="41">
                    <c:v>100.00</c:v>
                  </c:pt>
                  <c:pt idx="42">
                    <c:v>45.00</c:v>
                  </c:pt>
                  <c:pt idx="43">
                    <c:v>4.00</c:v>
                  </c:pt>
                  <c:pt idx="44">
                    <c:v>4.00</c:v>
                  </c:pt>
                </c:lvl>
                <c:lvl>
                  <c:pt idx="0">
                    <c:v>Wiring for light point/fan point /exhaust fan point/call bell point with 1.5 sq.mm F.R. P.V.C. insulated copper conductor single core cable in surface/recess P.V.C. conduit with piano type switch, phenolic laminated sheet, suitable size pvc / gi  box  etc</c:v>
                  </c:pt>
                  <c:pt idx="1">
                    <c:v> Group-B </c:v>
                  </c:pt>
                  <c:pt idx="2">
                    <c:v>Wiring for light/power plug with 2 x 4 sq.mm F.R. P.V.C. insulated copper conductor single core cable in surface/ recessed P.V.C. conduit along with 1-No. 4 sq.mm F.R. P.V.C. insulated copper conductor single core cable for loop earthing as required. </c:v>
                  </c:pt>
                  <c:pt idx="3">
                    <c:v>Wiring for cirucit/sub-main wiring alongwith earth wire with the following sizes of P.V.C. insulated copper conductor, single core cable in surface/recessed pvc conduit, as required.</c:v>
                  </c:pt>
                  <c:pt idx="4">
                    <c:v> 2 x 1.5 sq.mm + 1 x 1.5 sq.mm earth wire</c:v>
                  </c:pt>
                  <c:pt idx="5">
                    <c:v> 2 x 4 sq.mm + 1 x 4 sq.mm. earth wire</c:v>
                  </c:pt>
                  <c:pt idx="6">
                    <c:v> 2 x 10 sq.mm + 1 x 10 sq.mm. earth wire</c:v>
                  </c:pt>
                  <c:pt idx="7">
                    <c:v>Rewiring for light point /fan point /exhaust point/call bell point with 1.5 sq.mm F.R. P.V.C. insulated copper conducotr single core cable  in existing surface/recessed P.V.C. conduit including dismantling as required.</c:v>
                  </c:pt>
                  <c:pt idx="8">
                    <c:v> Group-B </c:v>
                  </c:pt>
                  <c:pt idx="9">
                    <c:v>Supplying and drawing following of F.R. P.V.C. inulated copper conductor single core cable in existing surface/recessed P.V.C. conduit, as required. </c:v>
                  </c:pt>
                  <c:pt idx="10">
                    <c:v> 1 x 1.5 sq.mm</c:v>
                  </c:pt>
                  <c:pt idx="11">
                    <c:v> 2 x 1.5 sq.mm</c:v>
                  </c:pt>
                  <c:pt idx="12">
                    <c:v> 3 x 1.5 sq. mm</c:v>
                  </c:pt>
                  <c:pt idx="13">
                    <c:v> 3 x 4 sq.mm</c:v>
                  </c:pt>
                  <c:pt idx="14">
                    <c:v>Supplying and fixing following piano type switch/socket on the existing switch box/cover including connection etc. as required </c:v>
                  </c:pt>
                  <c:pt idx="15">
                    <c:v> 5/6 amps.one way  Switch</c:v>
                  </c:pt>
                  <c:pt idx="16">
                    <c:v> 15/16 amps.one way Switch</c:v>
                  </c:pt>
                  <c:pt idx="17">
                    <c:v>  5/6 amps.5 pin  Socket out let</c:v>
                  </c:pt>
                  <c:pt idx="18">
                    <c:v> 15/16 amps.6 pin  Socket out let </c:v>
                  </c:pt>
                  <c:pt idx="19">
                    <c:v>Supplying and fixing suitable sizes GI / PVC box on surface or in recess with  phenolic laminated sheet cover in-front incluidng providing and fixing 5 pin 05/06 amps. Socket outlet and 05/06 amps. Piano type switch  connection painting etc. as required.</c:v>
                  </c:pt>
                  <c:pt idx="20">
                    <c:v>Supplying and fixing suitable size of GI / PVC box  on surface or in recess with phenolic laminated sheet cover infront including providing and fixing 6 pin 5/6 amps. &amp; 15/16 amps. Socket outlet and 15/16 amps  piano type switch connection, painting etc. </c:v>
                  </c:pt>
                  <c:pt idx="21">
                    <c:v>Supplying and fixing following  rating 240 volts 'C' series M.C.B. 5 Amps to 32 Amps. suitable for inductive loads for following poles in the existing M.C.B., D.B.  with connection, testing and commissioning etc as required </c:v>
                  </c:pt>
                  <c:pt idx="22">
                    <c:v>Single Pole</c:v>
                  </c:pt>
                  <c:pt idx="23">
                    <c:v>Single pole and neutral</c:v>
                  </c:pt>
                  <c:pt idx="24">
                    <c:v>Supplying &amp; fixing of  3 mm thick laminated hyleam sheet </c:v>
                  </c:pt>
                  <c:pt idx="25">
                    <c:v>Supplying and fixing following way, single pole and neutral, sheet steel, MCB distribution board, 240 volts, on surface/ recess, complete with tinned copper bus bar, neutral bus bar, earth bar, din bar, interconnections, powder painted including earthing </c:v>
                  </c:pt>
                  <c:pt idx="26">
                    <c:v>2 + 10 way/ 12 Way Double door</c:v>
                  </c:pt>
                  <c:pt idx="27">
                    <c:v>Supplying and fixing of two pin  5 amps ceiling rose on the existing junction box/PVC box including connection etc as required.</c:v>
                  </c:pt>
                  <c:pt idx="28">
                    <c:v>Supplying and fixing  batten/angle holder including connection etc. as required()</c:v>
                  </c:pt>
                  <c:pt idx="29">
                    <c:v>Supply fitting and fixing of metal of following sizes (nominal size) on surface or in recess with suitable size of phenolic laminated sheet cover in front including painting etc. as required.</c:v>
                  </c:pt>
                  <c:pt idx="30">
                    <c:v>75 mm X 75 mm X 60 mm deep</c:v>
                  </c:pt>
                  <c:pt idx="31">
                    <c:v>100 mm X 100 mm X 60 mm deep</c:v>
                  </c:pt>
                  <c:pt idx="32">
                    <c:v>150 mm X 75 mm X 60 mm deep</c:v>
                  </c:pt>
                  <c:pt idx="33">
                    <c:v>180 mm X 100 mm X 60 mm deep</c:v>
                  </c:pt>
                  <c:pt idx="34">
                    <c:v>200 mm X 250 mm X 100 mm deep</c:v>
                  </c:pt>
                  <c:pt idx="35">
                    <c:v>Rewiring for twin control light point with 1.5 sq.mm FRLS PVC insulated copper conductor single core cable and 1.5 sq.mm. FRLS PVC insulated copper conductor single core cable as earth wire in existing surface/ recessed steel / PVC conduit including disma</c:v>
                  </c:pt>
                  <c:pt idx="36">
                    <c:v>Wiring for twin control light point with 1.5 sq.mm FRLS PVC insulated copper conductor single core cable in surface / recessed medium class PVC conduit, 2 way piano type switch, phenolic laminated sheet, suitable size MS box and earthing the point with 1.</c:v>
                  </c:pt>
                  <c:pt idx="37">
                    <c:v>Providing and fixing following capacity  Bus bar chamber with 4 strips of suitable size made of copper heavy duty complete with all accessories including  connection earthing the body etc. as reqired.</c:v>
                  </c:pt>
                  <c:pt idx="38">
                    <c:v>300 amps</c:v>
                  </c:pt>
                  <c:pt idx="39">
                    <c:v>Earthing with G.I. earth pipe 4.5 metre long, 40 mm dia including accessories, and providing masonry enclosure with cover plate having locking arrangement and watering pipe etc. with charcoal/ coke and salt as required.</c:v>
                  </c:pt>
                  <c:pt idx="40">
                    <c:v>Supplying and laying25 mm x 5mm GI Strip at 0.50 mt below ground as strip earth electrod including soldering,etc as required</c:v>
                  </c:pt>
                  <c:pt idx="41">
                    <c:v>Providing and fixing 6 SWG. G.I.  wire on surface or in recess for loop earthing  as required</c:v>
                  </c:pt>
                  <c:pt idx="42">
                    <c:v>Providing and fixing 25 mm X 5 mm G.I. strip in 40 mm dia G.I.pipe from earth electrode including connection with G.I. nut,bolt, spring, washer excavation and re-filling etc. as required.</c:v>
                  </c:pt>
                  <c:pt idx="43">
                    <c:v>Supplying and fixing of  thermal magnetic release  DN-2 type Ics = 100 % Icu , conforms to IS / IEC 60947-2 &amp; ICS 60947-2, 160 -200 amps. 36 KA MCCB as required. </c:v>
                  </c:pt>
                  <c:pt idx="44">
                    <c:v>SS enclosure suitable for 4 pole DN type MCCBs</c:v>
                  </c:pt>
                </c:lvl>
                <c:lvl>
                  <c:pt idx="0">
                    <c:v>1.8</c:v>
                  </c:pt>
                  <c:pt idx="1">
                    <c:v>1.8.1</c:v>
                  </c:pt>
                  <c:pt idx="2">
                    <c:v>1.12</c:v>
                  </c:pt>
                  <c:pt idx="3">
                    <c:v>1.14</c:v>
                  </c:pt>
                  <c:pt idx="4">
                    <c:v>1.14.1</c:v>
                  </c:pt>
                  <c:pt idx="5">
                    <c:v>1.14.3</c:v>
                  </c:pt>
                  <c:pt idx="6">
                    <c:v>1.14.5</c:v>
                  </c:pt>
                  <c:pt idx="7">
                    <c:v>1.15</c:v>
                  </c:pt>
                  <c:pt idx="8">
                    <c:v>1.15.2</c:v>
                  </c:pt>
                  <c:pt idx="9">
                    <c:v>1.17</c:v>
                  </c:pt>
                  <c:pt idx="10">
                    <c:v>1.17.1</c:v>
                  </c:pt>
                  <c:pt idx="11">
                    <c:v>1.17.2</c:v>
                  </c:pt>
                  <c:pt idx="12">
                    <c:v>1.17.3</c:v>
                  </c:pt>
                  <c:pt idx="13">
                    <c:v>1.17.21</c:v>
                  </c:pt>
                  <c:pt idx="14">
                    <c:v>1.23</c:v>
                  </c:pt>
                  <c:pt idx="15">
                    <c:v>1.13.1</c:v>
                  </c:pt>
                  <c:pt idx="16">
                    <c:v>1.13.3</c:v>
                  </c:pt>
                  <c:pt idx="17">
                    <c:v>1.13.4</c:v>
                  </c:pt>
                  <c:pt idx="18">
                    <c:v>1.13.5</c:v>
                  </c:pt>
                  <c:pt idx="19">
                    <c:v>1.29</c:v>
                  </c:pt>
                  <c:pt idx="20">
                    <c:v>1.30</c:v>
                  </c:pt>
                  <c:pt idx="21">
                    <c:v>2.1</c:v>
                  </c:pt>
                  <c:pt idx="22">
                    <c:v>2.10.1</c:v>
                  </c:pt>
                  <c:pt idx="23">
                    <c:v>2.10.2</c:v>
                  </c:pt>
                  <c:pt idx="24">
                    <c:v>1322</c:v>
                  </c:pt>
                  <c:pt idx="25">
                    <c:v>2.3</c:v>
                  </c:pt>
                  <c:pt idx="26">
                    <c:v>2.3.7</c:v>
                  </c:pt>
                  <c:pt idx="27">
                    <c:v>1.33</c:v>
                  </c:pt>
                  <c:pt idx="28">
                    <c:v>B.S.R.-09.sl. No. 1.34</c:v>
                  </c:pt>
                  <c:pt idx="29">
                    <c:v>1.22</c:v>
                  </c:pt>
                  <c:pt idx="30">
                    <c:v>1.22.1</c:v>
                  </c:pt>
                  <c:pt idx="31">
                    <c:v>1.22.2</c:v>
                  </c:pt>
                  <c:pt idx="32">
                    <c:v>1.22.3</c:v>
                  </c:pt>
                  <c:pt idx="33">
                    <c:v>1.22.5</c:v>
                  </c:pt>
                  <c:pt idx="34">
                    <c:v>1.22.12</c:v>
                  </c:pt>
                  <c:pt idx="35">
                    <c:v>1.16</c:v>
                  </c:pt>
                  <c:pt idx="36">
                    <c:v>1.9</c:v>
                  </c:pt>
                  <c:pt idx="37">
                    <c:v>B.S.R-09,sl.no. 2.5</c:v>
                  </c:pt>
                  <c:pt idx="38">
                    <c:v>2.5.4</c:v>
                  </c:pt>
                  <c:pt idx="39">
                    <c:v>5.1</c:v>
                  </c:pt>
                  <c:pt idx="40">
                    <c:v>5.7</c:v>
                  </c:pt>
                  <c:pt idx="41">
                    <c:v>5.9</c:v>
                  </c:pt>
                  <c:pt idx="42">
                    <c:v>5.11</c:v>
                  </c:pt>
                  <c:pt idx="43">
                    <c:v>As per approved rate of IGIMS</c:v>
                  </c:pt>
                  <c:pt idx="44">
                    <c:v>As per approved rate of IGIMS</c:v>
                  </c:pt>
                </c:lvl>
                <c:lvl>
                  <c:pt idx="0">
                    <c:v>1</c:v>
                  </c:pt>
                  <c:pt idx="1">
                    <c:v>a)</c:v>
                  </c:pt>
                  <c:pt idx="2">
                    <c:v>2</c:v>
                  </c:pt>
                  <c:pt idx="3">
                    <c:v>3</c:v>
                  </c:pt>
                  <c:pt idx="4">
                    <c:v>a)</c:v>
                  </c:pt>
                  <c:pt idx="5">
                    <c:v>b)</c:v>
                  </c:pt>
                  <c:pt idx="6">
                    <c:v>c)</c:v>
                  </c:pt>
                  <c:pt idx="7">
                    <c:v>4</c:v>
                  </c:pt>
                  <c:pt idx="8">
                    <c:v>a)</c:v>
                  </c:pt>
                  <c:pt idx="9">
                    <c:v>5</c:v>
                  </c:pt>
                  <c:pt idx="10">
                    <c:v>a) </c:v>
                  </c:pt>
                  <c:pt idx="11">
                    <c:v>b)</c:v>
                  </c:pt>
                  <c:pt idx="12">
                    <c:v>c)</c:v>
                  </c:pt>
                  <c:pt idx="13">
                    <c:v>d)</c:v>
                  </c:pt>
                  <c:pt idx="14">
                    <c:v>6</c:v>
                  </c:pt>
                  <c:pt idx="15">
                    <c:v>a)</c:v>
                  </c:pt>
                  <c:pt idx="16">
                    <c:v>b)</c:v>
                  </c:pt>
                  <c:pt idx="17">
                    <c:v>c)</c:v>
                  </c:pt>
                  <c:pt idx="18">
                    <c:v>d)</c:v>
                  </c:pt>
                  <c:pt idx="19">
                    <c:v>7</c:v>
                  </c:pt>
                  <c:pt idx="20">
                    <c:v>8</c:v>
                  </c:pt>
                  <c:pt idx="21">
                    <c:v>9</c:v>
                  </c:pt>
                  <c:pt idx="22">
                    <c:v>a)</c:v>
                  </c:pt>
                  <c:pt idx="23">
                    <c:v>b)</c:v>
                  </c:pt>
                  <c:pt idx="24">
                    <c:v>10</c:v>
                  </c:pt>
                  <c:pt idx="25">
                    <c:v>11</c:v>
                  </c:pt>
                  <c:pt idx="26">
                    <c:v>a)</c:v>
                  </c:pt>
                  <c:pt idx="27">
                    <c:v>12</c:v>
                  </c:pt>
                  <c:pt idx="28">
                    <c:v>13</c:v>
                  </c:pt>
                  <c:pt idx="29">
                    <c:v>14</c:v>
                  </c:pt>
                  <c:pt idx="30">
                    <c:v>a)</c:v>
                  </c:pt>
                  <c:pt idx="31">
                    <c:v>b)</c:v>
                  </c:pt>
                  <c:pt idx="32">
                    <c:v>c)</c:v>
                  </c:pt>
                  <c:pt idx="33">
                    <c:v>d)</c:v>
                  </c:pt>
                  <c:pt idx="34">
                    <c:v>e)</c:v>
                  </c:pt>
                  <c:pt idx="35">
                    <c:v>15</c:v>
                  </c:pt>
                  <c:pt idx="36">
                    <c:v>16</c:v>
                  </c:pt>
                  <c:pt idx="37">
                    <c:v>17</c:v>
                  </c:pt>
                  <c:pt idx="38">
                    <c:v>a)</c:v>
                  </c:pt>
                  <c:pt idx="39">
                    <c:v>18</c:v>
                  </c:pt>
                  <c:pt idx="40">
                    <c:v>19</c:v>
                  </c:pt>
                  <c:pt idx="41">
                    <c:v>20</c:v>
                  </c:pt>
                  <c:pt idx="42">
                    <c:v>21</c:v>
                  </c:pt>
                  <c:pt idx="43">
                    <c:v>22</c:v>
                  </c:pt>
                  <c:pt idx="44">
                    <c:v>23</c:v>
                  </c:pt>
                </c:lvl>
              </c:multiLvlStrCache>
            </c:multiLvlStrRef>
          </c:cat>
          <c:val>
            <c:numRef>
              <c:f>MDH!$F$3:$F$47</c:f>
              <c:numCache>
                <c:formatCode>0.00</c:formatCode>
                <c:ptCount val="45"/>
                <c:pt idx="1">
                  <c:v>543</c:v>
                </c:pt>
                <c:pt idx="2">
                  <c:v>162</c:v>
                </c:pt>
                <c:pt idx="4">
                  <c:v>106</c:v>
                </c:pt>
                <c:pt idx="5">
                  <c:v>162</c:v>
                </c:pt>
                <c:pt idx="6">
                  <c:v>327</c:v>
                </c:pt>
                <c:pt idx="8">
                  <c:v>303</c:v>
                </c:pt>
                <c:pt idx="10">
                  <c:v>22</c:v>
                </c:pt>
                <c:pt idx="11">
                  <c:v>36</c:v>
                </c:pt>
                <c:pt idx="12">
                  <c:v>50</c:v>
                </c:pt>
                <c:pt idx="13">
                  <c:v>109</c:v>
                </c:pt>
                <c:pt idx="15">
                  <c:v>33</c:v>
                </c:pt>
                <c:pt idx="16">
                  <c:v>72</c:v>
                </c:pt>
                <c:pt idx="17">
                  <c:v>41</c:v>
                </c:pt>
                <c:pt idx="18">
                  <c:v>83</c:v>
                </c:pt>
                <c:pt idx="19">
                  <c:v>194</c:v>
                </c:pt>
                <c:pt idx="20">
                  <c:v>276</c:v>
                </c:pt>
                <c:pt idx="22">
                  <c:v>169</c:v>
                </c:pt>
                <c:pt idx="23">
                  <c:v>441</c:v>
                </c:pt>
                <c:pt idx="24">
                  <c:v>0.1</c:v>
                </c:pt>
                <c:pt idx="26">
                  <c:v>1344</c:v>
                </c:pt>
                <c:pt idx="27">
                  <c:v>42</c:v>
                </c:pt>
                <c:pt idx="28">
                  <c:v>28</c:v>
                </c:pt>
                <c:pt idx="30">
                  <c:v>82</c:v>
                </c:pt>
                <c:pt idx="31">
                  <c:v>100</c:v>
                </c:pt>
                <c:pt idx="32">
                  <c:v>103</c:v>
                </c:pt>
                <c:pt idx="33">
                  <c:v>120</c:v>
                </c:pt>
                <c:pt idx="34">
                  <c:v>276</c:v>
                </c:pt>
                <c:pt idx="35">
                  <c:v>422</c:v>
                </c:pt>
                <c:pt idx="36">
                  <c:v>679</c:v>
                </c:pt>
                <c:pt idx="38">
                  <c:v>7646</c:v>
                </c:pt>
                <c:pt idx="39">
                  <c:v>3926</c:v>
                </c:pt>
                <c:pt idx="40">
                  <c:v>109</c:v>
                </c:pt>
                <c:pt idx="41">
                  <c:v>27</c:v>
                </c:pt>
                <c:pt idx="42">
                  <c:v>421</c:v>
                </c:pt>
                <c:pt idx="43">
                  <c:v>22500</c:v>
                </c:pt>
                <c:pt idx="44">
                  <c:v>1600</c:v>
                </c:pt>
              </c:numCache>
            </c:numRef>
          </c:val>
        </c:ser>
        <c:ser>
          <c:idx val="1"/>
          <c:order val="1"/>
          <c:tx>
            <c:strRef>
              <c:f>MDH!$G$1:$G$2</c:f>
              <c:strCache>
                <c:ptCount val="1"/>
                <c:pt idx="0">
                  <c:v>Electrical wiring 0f  Repair &amp; renovation of electrical Wiring/ replacement of damaged Accessories  in "MDH" quarters  residential complex of IGIMS, Patna Total</c:v>
                </c:pt>
              </c:strCache>
            </c:strRef>
          </c:tx>
          <c:cat>
            <c:multiLvlStrRef>
              <c:f>MDH!$A$3:$E$47</c:f>
              <c:multiLvlStrCache>
                <c:ptCount val="45"/>
                <c:lvl>
                  <c:pt idx="1">
                    <c:v>Nos.</c:v>
                  </c:pt>
                  <c:pt idx="2">
                    <c:v>MT</c:v>
                  </c:pt>
                  <c:pt idx="4">
                    <c:v>MT</c:v>
                  </c:pt>
                  <c:pt idx="5">
                    <c:v>MT</c:v>
                  </c:pt>
                  <c:pt idx="6">
                    <c:v>MT</c:v>
                  </c:pt>
                  <c:pt idx="8">
                    <c:v>Nos.</c:v>
                  </c:pt>
                  <c:pt idx="10">
                    <c:v>MT</c:v>
                  </c:pt>
                  <c:pt idx="11">
                    <c:v>MT</c:v>
                  </c:pt>
                  <c:pt idx="12">
                    <c:v>MT</c:v>
                  </c:pt>
                  <c:pt idx="13">
                    <c:v>MT</c:v>
                  </c:pt>
                  <c:pt idx="15">
                    <c:v>Nos</c:v>
                  </c:pt>
                  <c:pt idx="16">
                    <c:v>Nos</c:v>
                  </c:pt>
                  <c:pt idx="17">
                    <c:v>Nos</c:v>
                  </c:pt>
                  <c:pt idx="18">
                    <c:v>Nos</c:v>
                  </c:pt>
                  <c:pt idx="19">
                    <c:v>Nos</c:v>
                  </c:pt>
                  <c:pt idx="20">
                    <c:v>Nos</c:v>
                  </c:pt>
                  <c:pt idx="22">
                    <c:v>Nos</c:v>
                  </c:pt>
                  <c:pt idx="23">
                    <c:v>Nos</c:v>
                  </c:pt>
                  <c:pt idx="24">
                    <c:v> sq.cm</c:v>
                  </c:pt>
                  <c:pt idx="26">
                    <c:v>nos</c:v>
                  </c:pt>
                  <c:pt idx="27">
                    <c:v>Nos</c:v>
                  </c:pt>
                  <c:pt idx="28">
                    <c:v>Nos</c:v>
                  </c:pt>
                  <c:pt idx="30">
                    <c:v>Nos</c:v>
                  </c:pt>
                  <c:pt idx="31">
                    <c:v>Nos</c:v>
                  </c:pt>
                  <c:pt idx="32">
                    <c:v>Nos</c:v>
                  </c:pt>
                  <c:pt idx="33">
                    <c:v>Nos</c:v>
                  </c:pt>
                  <c:pt idx="34">
                    <c:v>Nos</c:v>
                  </c:pt>
                  <c:pt idx="35">
                    <c:v>Nos</c:v>
                  </c:pt>
                  <c:pt idx="36">
                    <c:v>nos.</c:v>
                  </c:pt>
                  <c:pt idx="38">
                    <c:v>nos</c:v>
                  </c:pt>
                  <c:pt idx="39">
                    <c:v>set</c:v>
                  </c:pt>
                  <c:pt idx="40">
                    <c:v>mts</c:v>
                  </c:pt>
                  <c:pt idx="41">
                    <c:v>mts</c:v>
                  </c:pt>
                  <c:pt idx="42">
                    <c:v>mts</c:v>
                  </c:pt>
                  <c:pt idx="43">
                    <c:v>No</c:v>
                  </c:pt>
                  <c:pt idx="44">
                    <c:v>No</c:v>
                  </c:pt>
                </c:lvl>
                <c:lvl>
                  <c:pt idx="1">
                    <c:v>102.00</c:v>
                  </c:pt>
                  <c:pt idx="2">
                    <c:v>280.00</c:v>
                  </c:pt>
                  <c:pt idx="4">
                    <c:v>930.00</c:v>
                  </c:pt>
                  <c:pt idx="5">
                    <c:v>350.00</c:v>
                  </c:pt>
                  <c:pt idx="6">
                    <c:v>95.00</c:v>
                  </c:pt>
                  <c:pt idx="8">
                    <c:v>168.00</c:v>
                  </c:pt>
                  <c:pt idx="10">
                    <c:v>450.00</c:v>
                  </c:pt>
                  <c:pt idx="11">
                    <c:v>400.00</c:v>
                  </c:pt>
                  <c:pt idx="12">
                    <c:v>1690.00</c:v>
                  </c:pt>
                  <c:pt idx="13">
                    <c:v>390.00</c:v>
                  </c:pt>
                  <c:pt idx="15">
                    <c:v>270.00</c:v>
                  </c:pt>
                  <c:pt idx="16">
                    <c:v>40.00</c:v>
                  </c:pt>
                  <c:pt idx="17">
                    <c:v>90.00</c:v>
                  </c:pt>
                  <c:pt idx="18">
                    <c:v>40.00</c:v>
                  </c:pt>
                  <c:pt idx="19">
                    <c:v>55.00</c:v>
                  </c:pt>
                  <c:pt idx="20">
                    <c:v>58.00</c:v>
                  </c:pt>
                  <c:pt idx="22">
                    <c:v>170.00</c:v>
                  </c:pt>
                  <c:pt idx="23">
                    <c:v>72.00</c:v>
                  </c:pt>
                  <c:pt idx="24">
                    <c:v>180000</c:v>
                  </c:pt>
                  <c:pt idx="26">
                    <c:v>12.00</c:v>
                  </c:pt>
                  <c:pt idx="27">
                    <c:v>110.00</c:v>
                  </c:pt>
                  <c:pt idx="28">
                    <c:v>95.00</c:v>
                  </c:pt>
                  <c:pt idx="30">
                    <c:v>11.00</c:v>
                  </c:pt>
                  <c:pt idx="31">
                    <c:v>18.00</c:v>
                  </c:pt>
                  <c:pt idx="32">
                    <c:v>21.00</c:v>
                  </c:pt>
                  <c:pt idx="33">
                    <c:v>18.00</c:v>
                  </c:pt>
                  <c:pt idx="34">
                    <c:v>20.00</c:v>
                  </c:pt>
                  <c:pt idx="35">
                    <c:v>4.00</c:v>
                  </c:pt>
                  <c:pt idx="36">
                    <c:v>9.00</c:v>
                  </c:pt>
                  <c:pt idx="38">
                    <c:v>2.00</c:v>
                  </c:pt>
                  <c:pt idx="39">
                    <c:v>2.00</c:v>
                  </c:pt>
                  <c:pt idx="40">
                    <c:v>40.00</c:v>
                  </c:pt>
                  <c:pt idx="41">
                    <c:v>100.00</c:v>
                  </c:pt>
                  <c:pt idx="42">
                    <c:v>45.00</c:v>
                  </c:pt>
                  <c:pt idx="43">
                    <c:v>4.00</c:v>
                  </c:pt>
                  <c:pt idx="44">
                    <c:v>4.00</c:v>
                  </c:pt>
                </c:lvl>
                <c:lvl>
                  <c:pt idx="0">
                    <c:v>Wiring for light point/fan point /exhaust fan point/call bell point with 1.5 sq.mm F.R. P.V.C. insulated copper conductor single core cable in surface/recess P.V.C. conduit with piano type switch, phenolic laminated sheet, suitable size pvc / gi  box  etc</c:v>
                  </c:pt>
                  <c:pt idx="1">
                    <c:v> Group-B </c:v>
                  </c:pt>
                  <c:pt idx="2">
                    <c:v>Wiring for light/power plug with 2 x 4 sq.mm F.R. P.V.C. insulated copper conductor single core cable in surface/ recessed P.V.C. conduit along with 1-No. 4 sq.mm F.R. P.V.C. insulated copper conductor single core cable for loop earthing as required. </c:v>
                  </c:pt>
                  <c:pt idx="3">
                    <c:v>Wiring for cirucit/sub-main wiring alongwith earth wire with the following sizes of P.V.C. insulated copper conductor, single core cable in surface/recessed pvc conduit, as required.</c:v>
                  </c:pt>
                  <c:pt idx="4">
                    <c:v> 2 x 1.5 sq.mm + 1 x 1.5 sq.mm earth wire</c:v>
                  </c:pt>
                  <c:pt idx="5">
                    <c:v> 2 x 4 sq.mm + 1 x 4 sq.mm. earth wire</c:v>
                  </c:pt>
                  <c:pt idx="6">
                    <c:v> 2 x 10 sq.mm + 1 x 10 sq.mm. earth wire</c:v>
                  </c:pt>
                  <c:pt idx="7">
                    <c:v>Rewiring for light point /fan point /exhaust point/call bell point with 1.5 sq.mm F.R. P.V.C. insulated copper conducotr single core cable  in existing surface/recessed P.V.C. conduit including dismantling as required.</c:v>
                  </c:pt>
                  <c:pt idx="8">
                    <c:v> Group-B </c:v>
                  </c:pt>
                  <c:pt idx="9">
                    <c:v>Supplying and drawing following of F.R. P.V.C. inulated copper conductor single core cable in existing surface/recessed P.V.C. conduit, as required. </c:v>
                  </c:pt>
                  <c:pt idx="10">
                    <c:v> 1 x 1.5 sq.mm</c:v>
                  </c:pt>
                  <c:pt idx="11">
                    <c:v> 2 x 1.5 sq.mm</c:v>
                  </c:pt>
                  <c:pt idx="12">
                    <c:v> 3 x 1.5 sq. mm</c:v>
                  </c:pt>
                  <c:pt idx="13">
                    <c:v> 3 x 4 sq.mm</c:v>
                  </c:pt>
                  <c:pt idx="14">
                    <c:v>Supplying and fixing following piano type switch/socket on the existing switch box/cover including connection etc. as required </c:v>
                  </c:pt>
                  <c:pt idx="15">
                    <c:v> 5/6 amps.one way  Switch</c:v>
                  </c:pt>
                  <c:pt idx="16">
                    <c:v> 15/16 amps.one way Switch</c:v>
                  </c:pt>
                  <c:pt idx="17">
                    <c:v>  5/6 amps.5 pin  Socket out let</c:v>
                  </c:pt>
                  <c:pt idx="18">
                    <c:v> 15/16 amps.6 pin  Socket out let </c:v>
                  </c:pt>
                  <c:pt idx="19">
                    <c:v>Supplying and fixing suitable sizes GI / PVC box on surface or in recess with  phenolic laminated sheet cover in-front incluidng providing and fixing 5 pin 05/06 amps. Socket outlet and 05/06 amps. Piano type switch  connection painting etc. as required.</c:v>
                  </c:pt>
                  <c:pt idx="20">
                    <c:v>Supplying and fixing suitable size of GI / PVC box  on surface or in recess with phenolic laminated sheet cover infront including providing and fixing 6 pin 5/6 amps. &amp; 15/16 amps. Socket outlet and 15/16 amps  piano type switch connection, painting etc. </c:v>
                  </c:pt>
                  <c:pt idx="21">
                    <c:v>Supplying and fixing following  rating 240 volts 'C' series M.C.B. 5 Amps to 32 Amps. suitable for inductive loads for following poles in the existing M.C.B., D.B.  with connection, testing and commissioning etc as required </c:v>
                  </c:pt>
                  <c:pt idx="22">
                    <c:v>Single Pole</c:v>
                  </c:pt>
                  <c:pt idx="23">
                    <c:v>Single pole and neutral</c:v>
                  </c:pt>
                  <c:pt idx="24">
                    <c:v>Supplying &amp; fixing of  3 mm thick laminated hyleam sheet </c:v>
                  </c:pt>
                  <c:pt idx="25">
                    <c:v>Supplying and fixing following way, single pole and neutral, sheet steel, MCB distribution board, 240 volts, on surface/ recess, complete with tinned copper bus bar, neutral bus bar, earth bar, din bar, interconnections, powder painted including earthing </c:v>
                  </c:pt>
                  <c:pt idx="26">
                    <c:v>2 + 10 way/ 12 Way Double door</c:v>
                  </c:pt>
                  <c:pt idx="27">
                    <c:v>Supplying and fixing of two pin  5 amps ceiling rose on the existing junction box/PVC box including connection etc as required.</c:v>
                  </c:pt>
                  <c:pt idx="28">
                    <c:v>Supplying and fixing  batten/angle holder including connection etc. as required()</c:v>
                  </c:pt>
                  <c:pt idx="29">
                    <c:v>Supply fitting and fixing of metal of following sizes (nominal size) on surface or in recess with suitable size of phenolic laminated sheet cover in front including painting etc. as required.</c:v>
                  </c:pt>
                  <c:pt idx="30">
                    <c:v>75 mm X 75 mm X 60 mm deep</c:v>
                  </c:pt>
                  <c:pt idx="31">
                    <c:v>100 mm X 100 mm X 60 mm deep</c:v>
                  </c:pt>
                  <c:pt idx="32">
                    <c:v>150 mm X 75 mm X 60 mm deep</c:v>
                  </c:pt>
                  <c:pt idx="33">
                    <c:v>180 mm X 100 mm X 60 mm deep</c:v>
                  </c:pt>
                  <c:pt idx="34">
                    <c:v>200 mm X 250 mm X 100 mm deep</c:v>
                  </c:pt>
                  <c:pt idx="35">
                    <c:v>Rewiring for twin control light point with 1.5 sq.mm FRLS PVC insulated copper conductor single core cable and 1.5 sq.mm. FRLS PVC insulated copper conductor single core cable as earth wire in existing surface/ recessed steel / PVC conduit including disma</c:v>
                  </c:pt>
                  <c:pt idx="36">
                    <c:v>Wiring for twin control light point with 1.5 sq.mm FRLS PVC insulated copper conductor single core cable in surface / recessed medium class PVC conduit, 2 way piano type switch, phenolic laminated sheet, suitable size MS box and earthing the point with 1.</c:v>
                  </c:pt>
                  <c:pt idx="37">
                    <c:v>Providing and fixing following capacity  Bus bar chamber with 4 strips of suitable size made of copper heavy duty complete with all accessories including  connection earthing the body etc. as reqired.</c:v>
                  </c:pt>
                  <c:pt idx="38">
                    <c:v>300 amps</c:v>
                  </c:pt>
                  <c:pt idx="39">
                    <c:v>Earthing with G.I. earth pipe 4.5 metre long, 40 mm dia including accessories, and providing masonry enclosure with cover plate having locking arrangement and watering pipe etc. with charcoal/ coke and salt as required.</c:v>
                  </c:pt>
                  <c:pt idx="40">
                    <c:v>Supplying and laying25 mm x 5mm GI Strip at 0.50 mt below ground as strip earth electrod including soldering,etc as required</c:v>
                  </c:pt>
                  <c:pt idx="41">
                    <c:v>Providing and fixing 6 SWG. G.I.  wire on surface or in recess for loop earthing  as required</c:v>
                  </c:pt>
                  <c:pt idx="42">
                    <c:v>Providing and fixing 25 mm X 5 mm G.I. strip in 40 mm dia G.I.pipe from earth electrode including connection with G.I. nut,bolt, spring, washer excavation and re-filling etc. as required.</c:v>
                  </c:pt>
                  <c:pt idx="43">
                    <c:v>Supplying and fixing of  thermal magnetic release  DN-2 type Ics = 100 % Icu , conforms to IS / IEC 60947-2 &amp; ICS 60947-2, 160 -200 amps. 36 KA MCCB as required. </c:v>
                  </c:pt>
                  <c:pt idx="44">
                    <c:v>SS enclosure suitable for 4 pole DN type MCCBs</c:v>
                  </c:pt>
                </c:lvl>
                <c:lvl>
                  <c:pt idx="0">
                    <c:v>1.8</c:v>
                  </c:pt>
                  <c:pt idx="1">
                    <c:v>1.8.1</c:v>
                  </c:pt>
                  <c:pt idx="2">
                    <c:v>1.12</c:v>
                  </c:pt>
                  <c:pt idx="3">
                    <c:v>1.14</c:v>
                  </c:pt>
                  <c:pt idx="4">
                    <c:v>1.14.1</c:v>
                  </c:pt>
                  <c:pt idx="5">
                    <c:v>1.14.3</c:v>
                  </c:pt>
                  <c:pt idx="6">
                    <c:v>1.14.5</c:v>
                  </c:pt>
                  <c:pt idx="7">
                    <c:v>1.15</c:v>
                  </c:pt>
                  <c:pt idx="8">
                    <c:v>1.15.2</c:v>
                  </c:pt>
                  <c:pt idx="9">
                    <c:v>1.17</c:v>
                  </c:pt>
                  <c:pt idx="10">
                    <c:v>1.17.1</c:v>
                  </c:pt>
                  <c:pt idx="11">
                    <c:v>1.17.2</c:v>
                  </c:pt>
                  <c:pt idx="12">
                    <c:v>1.17.3</c:v>
                  </c:pt>
                  <c:pt idx="13">
                    <c:v>1.17.21</c:v>
                  </c:pt>
                  <c:pt idx="14">
                    <c:v>1.23</c:v>
                  </c:pt>
                  <c:pt idx="15">
                    <c:v>1.13.1</c:v>
                  </c:pt>
                  <c:pt idx="16">
                    <c:v>1.13.3</c:v>
                  </c:pt>
                  <c:pt idx="17">
                    <c:v>1.13.4</c:v>
                  </c:pt>
                  <c:pt idx="18">
                    <c:v>1.13.5</c:v>
                  </c:pt>
                  <c:pt idx="19">
                    <c:v>1.29</c:v>
                  </c:pt>
                  <c:pt idx="20">
                    <c:v>1.30</c:v>
                  </c:pt>
                  <c:pt idx="21">
                    <c:v>2.1</c:v>
                  </c:pt>
                  <c:pt idx="22">
                    <c:v>2.10.1</c:v>
                  </c:pt>
                  <c:pt idx="23">
                    <c:v>2.10.2</c:v>
                  </c:pt>
                  <c:pt idx="24">
                    <c:v>1322</c:v>
                  </c:pt>
                  <c:pt idx="25">
                    <c:v>2.3</c:v>
                  </c:pt>
                  <c:pt idx="26">
                    <c:v>2.3.7</c:v>
                  </c:pt>
                  <c:pt idx="27">
                    <c:v>1.33</c:v>
                  </c:pt>
                  <c:pt idx="28">
                    <c:v>B.S.R.-09.sl. No. 1.34</c:v>
                  </c:pt>
                  <c:pt idx="29">
                    <c:v>1.22</c:v>
                  </c:pt>
                  <c:pt idx="30">
                    <c:v>1.22.1</c:v>
                  </c:pt>
                  <c:pt idx="31">
                    <c:v>1.22.2</c:v>
                  </c:pt>
                  <c:pt idx="32">
                    <c:v>1.22.3</c:v>
                  </c:pt>
                  <c:pt idx="33">
                    <c:v>1.22.5</c:v>
                  </c:pt>
                  <c:pt idx="34">
                    <c:v>1.22.12</c:v>
                  </c:pt>
                  <c:pt idx="35">
                    <c:v>1.16</c:v>
                  </c:pt>
                  <c:pt idx="36">
                    <c:v>1.9</c:v>
                  </c:pt>
                  <c:pt idx="37">
                    <c:v>B.S.R-09,sl.no. 2.5</c:v>
                  </c:pt>
                  <c:pt idx="38">
                    <c:v>2.5.4</c:v>
                  </c:pt>
                  <c:pt idx="39">
                    <c:v>5.1</c:v>
                  </c:pt>
                  <c:pt idx="40">
                    <c:v>5.7</c:v>
                  </c:pt>
                  <c:pt idx="41">
                    <c:v>5.9</c:v>
                  </c:pt>
                  <c:pt idx="42">
                    <c:v>5.11</c:v>
                  </c:pt>
                  <c:pt idx="43">
                    <c:v>As per approved rate of IGIMS</c:v>
                  </c:pt>
                  <c:pt idx="44">
                    <c:v>As per approved rate of IGIMS</c:v>
                  </c:pt>
                </c:lvl>
                <c:lvl>
                  <c:pt idx="0">
                    <c:v>1</c:v>
                  </c:pt>
                  <c:pt idx="1">
                    <c:v>a)</c:v>
                  </c:pt>
                  <c:pt idx="2">
                    <c:v>2</c:v>
                  </c:pt>
                  <c:pt idx="3">
                    <c:v>3</c:v>
                  </c:pt>
                  <c:pt idx="4">
                    <c:v>a)</c:v>
                  </c:pt>
                  <c:pt idx="5">
                    <c:v>b)</c:v>
                  </c:pt>
                  <c:pt idx="6">
                    <c:v>c)</c:v>
                  </c:pt>
                  <c:pt idx="7">
                    <c:v>4</c:v>
                  </c:pt>
                  <c:pt idx="8">
                    <c:v>a)</c:v>
                  </c:pt>
                  <c:pt idx="9">
                    <c:v>5</c:v>
                  </c:pt>
                  <c:pt idx="10">
                    <c:v>a) </c:v>
                  </c:pt>
                  <c:pt idx="11">
                    <c:v>b)</c:v>
                  </c:pt>
                  <c:pt idx="12">
                    <c:v>c)</c:v>
                  </c:pt>
                  <c:pt idx="13">
                    <c:v>d)</c:v>
                  </c:pt>
                  <c:pt idx="14">
                    <c:v>6</c:v>
                  </c:pt>
                  <c:pt idx="15">
                    <c:v>a)</c:v>
                  </c:pt>
                  <c:pt idx="16">
                    <c:v>b)</c:v>
                  </c:pt>
                  <c:pt idx="17">
                    <c:v>c)</c:v>
                  </c:pt>
                  <c:pt idx="18">
                    <c:v>d)</c:v>
                  </c:pt>
                  <c:pt idx="19">
                    <c:v>7</c:v>
                  </c:pt>
                  <c:pt idx="20">
                    <c:v>8</c:v>
                  </c:pt>
                  <c:pt idx="21">
                    <c:v>9</c:v>
                  </c:pt>
                  <c:pt idx="22">
                    <c:v>a)</c:v>
                  </c:pt>
                  <c:pt idx="23">
                    <c:v>b)</c:v>
                  </c:pt>
                  <c:pt idx="24">
                    <c:v>10</c:v>
                  </c:pt>
                  <c:pt idx="25">
                    <c:v>11</c:v>
                  </c:pt>
                  <c:pt idx="26">
                    <c:v>a)</c:v>
                  </c:pt>
                  <c:pt idx="27">
                    <c:v>12</c:v>
                  </c:pt>
                  <c:pt idx="28">
                    <c:v>13</c:v>
                  </c:pt>
                  <c:pt idx="29">
                    <c:v>14</c:v>
                  </c:pt>
                  <c:pt idx="30">
                    <c:v>a)</c:v>
                  </c:pt>
                  <c:pt idx="31">
                    <c:v>b)</c:v>
                  </c:pt>
                  <c:pt idx="32">
                    <c:v>c)</c:v>
                  </c:pt>
                  <c:pt idx="33">
                    <c:v>d)</c:v>
                  </c:pt>
                  <c:pt idx="34">
                    <c:v>e)</c:v>
                  </c:pt>
                  <c:pt idx="35">
                    <c:v>15</c:v>
                  </c:pt>
                  <c:pt idx="36">
                    <c:v>16</c:v>
                  </c:pt>
                  <c:pt idx="37">
                    <c:v>17</c:v>
                  </c:pt>
                  <c:pt idx="38">
                    <c:v>a)</c:v>
                  </c:pt>
                  <c:pt idx="39">
                    <c:v>18</c:v>
                  </c:pt>
                  <c:pt idx="40">
                    <c:v>19</c:v>
                  </c:pt>
                  <c:pt idx="41">
                    <c:v>20</c:v>
                  </c:pt>
                  <c:pt idx="42">
                    <c:v>21</c:v>
                  </c:pt>
                  <c:pt idx="43">
                    <c:v>22</c:v>
                  </c:pt>
                  <c:pt idx="44">
                    <c:v>23</c:v>
                  </c:pt>
                </c:lvl>
              </c:multiLvlStrCache>
            </c:multiLvlStrRef>
          </c:cat>
          <c:val>
            <c:numRef>
              <c:f>MDH!$G$3:$G$47</c:f>
              <c:numCache>
                <c:formatCode>_ * #,##0.00_ ;_ * \-#,##0.00_ ;_ * "-"??_ ;_ @_ </c:formatCode>
                <c:ptCount val="45"/>
                <c:pt idx="1">
                  <c:v>55386</c:v>
                </c:pt>
                <c:pt idx="2">
                  <c:v>45360</c:v>
                </c:pt>
                <c:pt idx="3">
                  <c:v>0</c:v>
                </c:pt>
                <c:pt idx="4">
                  <c:v>98580</c:v>
                </c:pt>
                <c:pt idx="5">
                  <c:v>56700</c:v>
                </c:pt>
                <c:pt idx="6">
                  <c:v>31065</c:v>
                </c:pt>
                <c:pt idx="8">
                  <c:v>50904</c:v>
                </c:pt>
                <c:pt idx="10">
                  <c:v>9900</c:v>
                </c:pt>
                <c:pt idx="11">
                  <c:v>14400</c:v>
                </c:pt>
                <c:pt idx="12">
                  <c:v>84500</c:v>
                </c:pt>
                <c:pt idx="13">
                  <c:v>42510</c:v>
                </c:pt>
                <c:pt idx="15">
                  <c:v>8910</c:v>
                </c:pt>
                <c:pt idx="16">
                  <c:v>2880</c:v>
                </c:pt>
                <c:pt idx="17">
                  <c:v>3690</c:v>
                </c:pt>
                <c:pt idx="18">
                  <c:v>3320</c:v>
                </c:pt>
                <c:pt idx="19">
                  <c:v>10670</c:v>
                </c:pt>
                <c:pt idx="20">
                  <c:v>16008</c:v>
                </c:pt>
                <c:pt idx="22">
                  <c:v>28730</c:v>
                </c:pt>
                <c:pt idx="23">
                  <c:v>31752</c:v>
                </c:pt>
                <c:pt idx="24">
                  <c:v>18000</c:v>
                </c:pt>
                <c:pt idx="26">
                  <c:v>16128</c:v>
                </c:pt>
                <c:pt idx="27">
                  <c:v>4620</c:v>
                </c:pt>
                <c:pt idx="28">
                  <c:v>2660</c:v>
                </c:pt>
                <c:pt idx="30">
                  <c:v>902</c:v>
                </c:pt>
                <c:pt idx="31">
                  <c:v>1800</c:v>
                </c:pt>
                <c:pt idx="32">
                  <c:v>2163</c:v>
                </c:pt>
                <c:pt idx="33">
                  <c:v>2160</c:v>
                </c:pt>
                <c:pt idx="34">
                  <c:v>5520</c:v>
                </c:pt>
                <c:pt idx="35">
                  <c:v>1688</c:v>
                </c:pt>
                <c:pt idx="36">
                  <c:v>6111</c:v>
                </c:pt>
                <c:pt idx="38">
                  <c:v>15292</c:v>
                </c:pt>
                <c:pt idx="39">
                  <c:v>7852</c:v>
                </c:pt>
                <c:pt idx="40">
                  <c:v>4360</c:v>
                </c:pt>
                <c:pt idx="41">
                  <c:v>2700</c:v>
                </c:pt>
                <c:pt idx="42">
                  <c:v>18945</c:v>
                </c:pt>
                <c:pt idx="43" formatCode="0.00">
                  <c:v>90000</c:v>
                </c:pt>
                <c:pt idx="44" formatCode="0.00">
                  <c:v>6400</c:v>
                </c:pt>
              </c:numCache>
            </c:numRef>
          </c:val>
        </c:ser>
        <c:axId val="116131712"/>
        <c:axId val="116133248"/>
      </c:barChart>
      <c:catAx>
        <c:axId val="116131712"/>
        <c:scaling>
          <c:orientation val="minMax"/>
        </c:scaling>
        <c:axPos val="b"/>
        <c:numFmt formatCode="General" sourceLinked="1"/>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16133248"/>
        <c:crosses val="autoZero"/>
        <c:auto val="1"/>
        <c:lblAlgn val="ctr"/>
        <c:lblOffset val="100"/>
      </c:catAx>
      <c:valAx>
        <c:axId val="116133248"/>
        <c:scaling>
          <c:orientation val="minMax"/>
        </c:scaling>
        <c:axPos val="l"/>
        <c:majorGridlines/>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6131712"/>
        <c:crosses val="autoZero"/>
        <c:crossBetween val="between"/>
      </c:valAx>
    </c:plotArea>
    <c:legend>
      <c:legendPos val="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74"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7750" cy="60293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J54"/>
  <sheetViews>
    <sheetView zoomScale="115" workbookViewId="0">
      <selection activeCell="E10" sqref="E10"/>
    </sheetView>
  </sheetViews>
  <sheetFormatPr defaultRowHeight="12.75"/>
  <cols>
    <col min="1" max="1" width="4.7109375" style="1" customWidth="1"/>
    <col min="2" max="2" width="7" style="1" customWidth="1"/>
    <col min="3" max="3" width="45.28515625" customWidth="1"/>
    <col min="4" max="4" width="6.7109375" customWidth="1"/>
    <col min="5" max="5" width="4.7109375" customWidth="1"/>
    <col min="6" max="6" width="8.42578125" style="1" customWidth="1"/>
    <col min="7" max="7" width="10.5703125" customWidth="1"/>
    <col min="10" max="10" width="10.5703125" bestFit="1" customWidth="1"/>
  </cols>
  <sheetData>
    <row r="1" spans="1:10" ht="29.25" customHeight="1">
      <c r="A1" s="159" t="s">
        <v>118</v>
      </c>
      <c r="B1" s="160"/>
      <c r="C1" s="160"/>
      <c r="D1" s="160"/>
      <c r="E1" s="160"/>
      <c r="F1" s="160"/>
      <c r="G1" s="161"/>
    </row>
    <row r="2" spans="1:10" ht="15" customHeight="1">
      <c r="A2" s="6" t="s">
        <v>0</v>
      </c>
      <c r="B2" s="6" t="s">
        <v>41</v>
      </c>
      <c r="C2" s="6" t="s">
        <v>1</v>
      </c>
      <c r="D2" s="159" t="s">
        <v>2</v>
      </c>
      <c r="E2" s="161"/>
      <c r="F2" s="6" t="s">
        <v>3</v>
      </c>
      <c r="G2" s="6" t="s">
        <v>4</v>
      </c>
    </row>
    <row r="3" spans="1:10" ht="57.75" customHeight="1">
      <c r="A3" s="7">
        <v>1</v>
      </c>
      <c r="B3" s="8">
        <v>1.8</v>
      </c>
      <c r="C3" s="9" t="s">
        <v>57</v>
      </c>
      <c r="D3" s="10"/>
      <c r="E3" s="11"/>
      <c r="F3" s="11"/>
      <c r="G3" s="12"/>
    </row>
    <row r="4" spans="1:10">
      <c r="A4" s="11" t="s">
        <v>17</v>
      </c>
      <c r="B4" s="11" t="s">
        <v>56</v>
      </c>
      <c r="C4" s="13" t="s">
        <v>22</v>
      </c>
      <c r="D4" s="10">
        <v>102</v>
      </c>
      <c r="E4" s="11" t="s">
        <v>5</v>
      </c>
      <c r="F4" s="14">
        <v>543</v>
      </c>
      <c r="G4" s="15">
        <f>SUM(D4*F4)</f>
        <v>55386</v>
      </c>
    </row>
    <row r="5" spans="1:10" ht="45" customHeight="1">
      <c r="A5" s="7">
        <v>2</v>
      </c>
      <c r="B5" s="8">
        <v>1.1200000000000001</v>
      </c>
      <c r="C5" s="9" t="s">
        <v>82</v>
      </c>
      <c r="D5" s="10">
        <v>280</v>
      </c>
      <c r="E5" s="11" t="s">
        <v>6</v>
      </c>
      <c r="F5" s="14">
        <v>162</v>
      </c>
      <c r="G5" s="15">
        <f>SUM(D5*F5)</f>
        <v>45360</v>
      </c>
    </row>
    <row r="6" spans="1:10" ht="36" customHeight="1">
      <c r="A6" s="7">
        <v>3</v>
      </c>
      <c r="B6" s="8">
        <v>1.1399999999999999</v>
      </c>
      <c r="C6" s="9" t="s">
        <v>15</v>
      </c>
      <c r="D6" s="10"/>
      <c r="E6" s="11"/>
      <c r="F6" s="11"/>
      <c r="G6" s="16" t="s">
        <v>39</v>
      </c>
    </row>
    <row r="7" spans="1:10">
      <c r="A7" s="11" t="s">
        <v>17</v>
      </c>
      <c r="B7" s="8" t="s">
        <v>58</v>
      </c>
      <c r="C7" s="13" t="s">
        <v>16</v>
      </c>
      <c r="D7" s="10">
        <v>930</v>
      </c>
      <c r="E7" s="11" t="s">
        <v>6</v>
      </c>
      <c r="F7" s="14">
        <v>106</v>
      </c>
      <c r="G7" s="15">
        <f>SUM(D7*F7)</f>
        <v>98580</v>
      </c>
      <c r="J7" s="3"/>
    </row>
    <row r="8" spans="1:10">
      <c r="A8" s="11" t="s">
        <v>21</v>
      </c>
      <c r="B8" s="8" t="s">
        <v>59</v>
      </c>
      <c r="C8" s="13" t="s">
        <v>20</v>
      </c>
      <c r="D8" s="10">
        <v>350</v>
      </c>
      <c r="E8" s="11" t="s">
        <v>6</v>
      </c>
      <c r="F8" s="14">
        <v>162</v>
      </c>
      <c r="G8" s="15">
        <f>SUM(D8*F8)</f>
        <v>56700</v>
      </c>
      <c r="J8" s="4"/>
    </row>
    <row r="9" spans="1:10">
      <c r="A9" s="11" t="s">
        <v>19</v>
      </c>
      <c r="B9" s="8" t="s">
        <v>60</v>
      </c>
      <c r="C9" s="13" t="s">
        <v>18</v>
      </c>
      <c r="D9" s="10">
        <v>95</v>
      </c>
      <c r="E9" s="11" t="s">
        <v>6</v>
      </c>
      <c r="F9" s="14">
        <v>327</v>
      </c>
      <c r="G9" s="15">
        <f>SUM(D9*F9)</f>
        <v>31065</v>
      </c>
    </row>
    <row r="10" spans="1:10" ht="47.25" customHeight="1">
      <c r="A10" s="7">
        <v>4</v>
      </c>
      <c r="B10" s="8">
        <v>1.1499999999999999</v>
      </c>
      <c r="C10" s="9" t="s">
        <v>14</v>
      </c>
      <c r="D10" s="10"/>
      <c r="E10" s="11"/>
      <c r="F10" s="11"/>
      <c r="G10" s="16"/>
    </row>
    <row r="11" spans="1:10">
      <c r="A11" s="11" t="s">
        <v>17</v>
      </c>
      <c r="B11" s="8" t="s">
        <v>61</v>
      </c>
      <c r="C11" s="13" t="s">
        <v>22</v>
      </c>
      <c r="D11" s="17">
        <v>168</v>
      </c>
      <c r="E11" s="8" t="s">
        <v>5</v>
      </c>
      <c r="F11" s="18">
        <v>303</v>
      </c>
      <c r="G11" s="19">
        <f>SUM(D11*F11)</f>
        <v>50904</v>
      </c>
    </row>
    <row r="12" spans="1:10" ht="36" customHeight="1">
      <c r="A12" s="7">
        <v>5</v>
      </c>
      <c r="B12" s="8">
        <v>1.17</v>
      </c>
      <c r="C12" s="21" t="s">
        <v>83</v>
      </c>
      <c r="D12" s="10"/>
      <c r="E12" s="11"/>
      <c r="F12" s="14"/>
      <c r="G12" s="16"/>
    </row>
    <row r="13" spans="1:10">
      <c r="A13" s="7" t="s">
        <v>23</v>
      </c>
      <c r="B13" s="7" t="s">
        <v>62</v>
      </c>
      <c r="C13" s="20" t="s">
        <v>25</v>
      </c>
      <c r="D13" s="10">
        <v>450</v>
      </c>
      <c r="E13" s="11" t="s">
        <v>6</v>
      </c>
      <c r="F13" s="14">
        <v>22</v>
      </c>
      <c r="G13" s="16">
        <f>SUM(D13*F13)</f>
        <v>9900</v>
      </c>
    </row>
    <row r="14" spans="1:10">
      <c r="A14" s="11" t="s">
        <v>21</v>
      </c>
      <c r="B14" s="11" t="s">
        <v>63</v>
      </c>
      <c r="C14" s="20" t="s">
        <v>24</v>
      </c>
      <c r="D14" s="10">
        <v>400</v>
      </c>
      <c r="E14" s="11" t="s">
        <v>6</v>
      </c>
      <c r="F14" s="14">
        <v>36</v>
      </c>
      <c r="G14" s="16">
        <f>SUM(D14*F14)</f>
        <v>14400</v>
      </c>
    </row>
    <row r="15" spans="1:10">
      <c r="A15" s="11" t="s">
        <v>19</v>
      </c>
      <c r="B15" s="11" t="s">
        <v>64</v>
      </c>
      <c r="C15" s="20" t="s">
        <v>27</v>
      </c>
      <c r="D15" s="10">
        <v>1690</v>
      </c>
      <c r="E15" s="11" t="s">
        <v>6</v>
      </c>
      <c r="F15" s="14">
        <v>50</v>
      </c>
      <c r="G15" s="16">
        <f>SUM(D15*F15)</f>
        <v>84500</v>
      </c>
    </row>
    <row r="16" spans="1:10">
      <c r="A16" s="11" t="s">
        <v>26</v>
      </c>
      <c r="B16" s="11" t="s">
        <v>65</v>
      </c>
      <c r="C16" s="21" t="s">
        <v>28</v>
      </c>
      <c r="D16" s="10">
        <v>390</v>
      </c>
      <c r="E16" s="11" t="s">
        <v>6</v>
      </c>
      <c r="F16" s="14">
        <v>109</v>
      </c>
      <c r="G16" s="16">
        <f>SUM(D16*F16)</f>
        <v>42510</v>
      </c>
    </row>
    <row r="17" spans="1:7" ht="21" customHeight="1">
      <c r="A17" s="7">
        <v>6</v>
      </c>
      <c r="B17" s="8">
        <v>1.23</v>
      </c>
      <c r="C17" s="9" t="s">
        <v>70</v>
      </c>
      <c r="D17" s="10"/>
      <c r="E17" s="11"/>
      <c r="F17" s="14"/>
      <c r="G17" s="16"/>
    </row>
    <row r="18" spans="1:7">
      <c r="A18" s="11" t="s">
        <v>17</v>
      </c>
      <c r="B18" s="11" t="s">
        <v>66</v>
      </c>
      <c r="C18" s="13" t="s">
        <v>29</v>
      </c>
      <c r="D18" s="10">
        <v>270</v>
      </c>
      <c r="E18" s="11" t="s">
        <v>7</v>
      </c>
      <c r="F18" s="14">
        <v>33</v>
      </c>
      <c r="G18" s="16">
        <f t="shared" ref="G18:G23" si="0">SUM(D18*F18)</f>
        <v>8910</v>
      </c>
    </row>
    <row r="19" spans="1:7">
      <c r="A19" s="11" t="s">
        <v>21</v>
      </c>
      <c r="B19" s="11" t="s">
        <v>67</v>
      </c>
      <c r="C19" s="9" t="s">
        <v>30</v>
      </c>
      <c r="D19" s="10">
        <v>40</v>
      </c>
      <c r="E19" s="11" t="s">
        <v>7</v>
      </c>
      <c r="F19" s="14">
        <v>72</v>
      </c>
      <c r="G19" s="16">
        <f t="shared" si="0"/>
        <v>2880</v>
      </c>
    </row>
    <row r="20" spans="1:7">
      <c r="A20" s="11" t="s">
        <v>19</v>
      </c>
      <c r="B20" s="11" t="s">
        <v>68</v>
      </c>
      <c r="C20" s="13" t="s">
        <v>31</v>
      </c>
      <c r="D20" s="10">
        <v>90</v>
      </c>
      <c r="E20" s="11" t="s">
        <v>7</v>
      </c>
      <c r="F20" s="14">
        <v>41</v>
      </c>
      <c r="G20" s="16">
        <f t="shared" si="0"/>
        <v>3690</v>
      </c>
    </row>
    <row r="21" spans="1:7">
      <c r="A21" s="11" t="s">
        <v>26</v>
      </c>
      <c r="B21" s="11" t="s">
        <v>69</v>
      </c>
      <c r="C21" s="9" t="s">
        <v>32</v>
      </c>
      <c r="D21" s="10">
        <v>40</v>
      </c>
      <c r="E21" s="11" t="s">
        <v>7</v>
      </c>
      <c r="F21" s="14">
        <v>83</v>
      </c>
      <c r="G21" s="16">
        <f t="shared" si="0"/>
        <v>3320</v>
      </c>
    </row>
    <row r="22" spans="1:7" ht="46.5" customHeight="1">
      <c r="A22" s="7">
        <v>7</v>
      </c>
      <c r="B22" s="18">
        <v>1.29</v>
      </c>
      <c r="C22" s="21" t="s">
        <v>71</v>
      </c>
      <c r="D22" s="10">
        <v>55</v>
      </c>
      <c r="E22" s="11" t="s">
        <v>7</v>
      </c>
      <c r="F22" s="14">
        <v>194</v>
      </c>
      <c r="G22" s="16">
        <f t="shared" si="0"/>
        <v>10670</v>
      </c>
    </row>
    <row r="23" spans="1:7" ht="55.5" customHeight="1">
      <c r="A23" s="7">
        <v>8</v>
      </c>
      <c r="B23" s="18">
        <v>1.3</v>
      </c>
      <c r="C23" s="9" t="s">
        <v>72</v>
      </c>
      <c r="D23" s="10">
        <v>58</v>
      </c>
      <c r="E23" s="11" t="s">
        <v>7</v>
      </c>
      <c r="F23" s="14">
        <v>276</v>
      </c>
      <c r="G23" s="16">
        <f t="shared" si="0"/>
        <v>16008</v>
      </c>
    </row>
    <row r="24" spans="1:7" ht="45" customHeight="1">
      <c r="A24" s="7">
        <v>9</v>
      </c>
      <c r="B24" s="8">
        <v>2.1</v>
      </c>
      <c r="C24" s="21" t="s">
        <v>90</v>
      </c>
      <c r="D24" s="10"/>
      <c r="E24" s="11"/>
      <c r="F24" s="14"/>
      <c r="G24" s="16"/>
    </row>
    <row r="25" spans="1:7">
      <c r="A25" s="7" t="s">
        <v>17</v>
      </c>
      <c r="B25" s="8" t="s">
        <v>73</v>
      </c>
      <c r="C25" s="9" t="s">
        <v>76</v>
      </c>
      <c r="D25" s="10">
        <v>170</v>
      </c>
      <c r="E25" s="11" t="s">
        <v>7</v>
      </c>
      <c r="F25" s="14">
        <v>169</v>
      </c>
      <c r="G25" s="16">
        <f>SUM(D25*F25)</f>
        <v>28730</v>
      </c>
    </row>
    <row r="26" spans="1:7">
      <c r="A26" s="7" t="s">
        <v>21</v>
      </c>
      <c r="B26" s="8" t="s">
        <v>74</v>
      </c>
      <c r="C26" s="9" t="s">
        <v>75</v>
      </c>
      <c r="D26" s="10">
        <v>72</v>
      </c>
      <c r="E26" s="11" t="s">
        <v>7</v>
      </c>
      <c r="F26" s="14">
        <v>441</v>
      </c>
      <c r="G26" s="16">
        <f>SUM(D26*F26)</f>
        <v>31752</v>
      </c>
    </row>
    <row r="27" spans="1:7" ht="12" customHeight="1">
      <c r="A27" s="7">
        <v>10</v>
      </c>
      <c r="B27" s="8">
        <v>1322</v>
      </c>
      <c r="C27" s="9" t="s">
        <v>77</v>
      </c>
      <c r="D27" s="22">
        <v>180000</v>
      </c>
      <c r="E27" s="5" t="s">
        <v>40</v>
      </c>
      <c r="F27" s="14">
        <v>0.1</v>
      </c>
      <c r="G27" s="16">
        <f>SUM(D27*F27)</f>
        <v>18000</v>
      </c>
    </row>
    <row r="28" spans="1:7" ht="56.25" customHeight="1">
      <c r="A28" s="7">
        <v>11</v>
      </c>
      <c r="B28" s="8">
        <v>2.2999999999999998</v>
      </c>
      <c r="C28" s="9" t="s">
        <v>78</v>
      </c>
      <c r="D28" s="10"/>
      <c r="E28" s="11"/>
      <c r="F28" s="14"/>
      <c r="G28" s="16"/>
    </row>
    <row r="29" spans="1:7">
      <c r="A29" s="8" t="s">
        <v>17</v>
      </c>
      <c r="B29" s="8" t="s">
        <v>42</v>
      </c>
      <c r="C29" s="9" t="s">
        <v>86</v>
      </c>
      <c r="D29" s="10">
        <v>12</v>
      </c>
      <c r="E29" s="11" t="s">
        <v>8</v>
      </c>
      <c r="F29" s="14">
        <v>1344</v>
      </c>
      <c r="G29" s="16">
        <f>SUM(F29*D29)</f>
        <v>16128</v>
      </c>
    </row>
    <row r="30" spans="1:7" ht="24.75" customHeight="1">
      <c r="A30" s="7">
        <v>12</v>
      </c>
      <c r="B30" s="8">
        <v>1.33</v>
      </c>
      <c r="C30" s="9" t="s">
        <v>79</v>
      </c>
      <c r="D30" s="10">
        <v>110</v>
      </c>
      <c r="E30" s="11" t="s">
        <v>7</v>
      </c>
      <c r="F30" s="14">
        <v>42</v>
      </c>
      <c r="G30" s="16">
        <f>SUM(D30*F30)</f>
        <v>4620</v>
      </c>
    </row>
    <row r="31" spans="1:7" ht="33.75" customHeight="1">
      <c r="A31" s="7">
        <v>13</v>
      </c>
      <c r="B31" s="23" t="s">
        <v>84</v>
      </c>
      <c r="C31" s="9" t="s">
        <v>43</v>
      </c>
      <c r="D31" s="17">
        <v>95</v>
      </c>
      <c r="E31" s="8" t="s">
        <v>7</v>
      </c>
      <c r="F31" s="18">
        <v>28</v>
      </c>
      <c r="G31" s="24">
        <f>SUM(D31*F31)</f>
        <v>2660</v>
      </c>
    </row>
    <row r="32" spans="1:7" ht="34.5" customHeight="1">
      <c r="A32" s="7">
        <v>14</v>
      </c>
      <c r="B32" s="8">
        <v>1.22</v>
      </c>
      <c r="C32" s="9" t="s">
        <v>80</v>
      </c>
      <c r="D32" s="10"/>
      <c r="E32" s="11"/>
      <c r="F32" s="14"/>
      <c r="G32" s="16"/>
    </row>
    <row r="33" spans="1:7" ht="13.5" customHeight="1">
      <c r="A33" s="11" t="s">
        <v>17</v>
      </c>
      <c r="B33" s="11" t="s">
        <v>44</v>
      </c>
      <c r="C33" s="13" t="s">
        <v>34</v>
      </c>
      <c r="D33" s="10">
        <v>11</v>
      </c>
      <c r="E33" s="11" t="s">
        <v>7</v>
      </c>
      <c r="F33" s="14">
        <v>82</v>
      </c>
      <c r="G33" s="16">
        <f t="shared" ref="G33:G38" si="1">SUM(D33*F33)</f>
        <v>902</v>
      </c>
    </row>
    <row r="34" spans="1:7">
      <c r="A34" s="11" t="s">
        <v>21</v>
      </c>
      <c r="B34" s="11" t="s">
        <v>45</v>
      </c>
      <c r="C34" s="13" t="s">
        <v>35</v>
      </c>
      <c r="D34" s="10">
        <v>18</v>
      </c>
      <c r="E34" s="11" t="s">
        <v>7</v>
      </c>
      <c r="F34" s="14">
        <v>100</v>
      </c>
      <c r="G34" s="16">
        <f t="shared" si="1"/>
        <v>1800</v>
      </c>
    </row>
    <row r="35" spans="1:7">
      <c r="A35" s="11" t="s">
        <v>19</v>
      </c>
      <c r="B35" s="11" t="s">
        <v>46</v>
      </c>
      <c r="C35" s="13" t="s">
        <v>36</v>
      </c>
      <c r="D35" s="10">
        <v>21</v>
      </c>
      <c r="E35" s="11" t="s">
        <v>7</v>
      </c>
      <c r="F35" s="14">
        <v>103</v>
      </c>
      <c r="G35" s="16">
        <f t="shared" si="1"/>
        <v>2163</v>
      </c>
    </row>
    <row r="36" spans="1:7">
      <c r="A36" s="11" t="s">
        <v>26</v>
      </c>
      <c r="B36" s="11" t="s">
        <v>47</v>
      </c>
      <c r="C36" s="13" t="s">
        <v>37</v>
      </c>
      <c r="D36" s="10">
        <v>18</v>
      </c>
      <c r="E36" s="11" t="s">
        <v>7</v>
      </c>
      <c r="F36" s="14">
        <v>120</v>
      </c>
      <c r="G36" s="16">
        <f t="shared" si="1"/>
        <v>2160</v>
      </c>
    </row>
    <row r="37" spans="1:7">
      <c r="A37" s="11" t="s">
        <v>85</v>
      </c>
      <c r="B37" s="11" t="s">
        <v>48</v>
      </c>
      <c r="C37" s="13" t="s">
        <v>38</v>
      </c>
      <c r="D37" s="10">
        <v>20</v>
      </c>
      <c r="E37" s="11" t="s">
        <v>7</v>
      </c>
      <c r="F37" s="14">
        <v>276</v>
      </c>
      <c r="G37" s="16">
        <f t="shared" si="1"/>
        <v>5520</v>
      </c>
    </row>
    <row r="38" spans="1:7" ht="56.25" customHeight="1">
      <c r="A38" s="7">
        <v>15</v>
      </c>
      <c r="B38" s="8">
        <v>1.1599999999999999</v>
      </c>
      <c r="C38" s="9" t="s">
        <v>49</v>
      </c>
      <c r="D38" s="10">
        <v>4</v>
      </c>
      <c r="E38" s="11" t="s">
        <v>7</v>
      </c>
      <c r="F38" s="14">
        <v>422</v>
      </c>
      <c r="G38" s="16">
        <f t="shared" si="1"/>
        <v>1688</v>
      </c>
    </row>
    <row r="39" spans="1:7" ht="68.25" customHeight="1">
      <c r="A39" s="7">
        <v>16</v>
      </c>
      <c r="B39" s="8">
        <v>1.9</v>
      </c>
      <c r="C39" s="9" t="s">
        <v>50</v>
      </c>
      <c r="D39" s="10">
        <v>9</v>
      </c>
      <c r="E39" s="11" t="s">
        <v>9</v>
      </c>
      <c r="F39" s="14">
        <v>679</v>
      </c>
      <c r="G39" s="16">
        <f>SUM(F39*D39)</f>
        <v>6111</v>
      </c>
    </row>
    <row r="40" spans="1:7" ht="46.5" customHeight="1">
      <c r="A40" s="7">
        <v>17</v>
      </c>
      <c r="B40" s="23" t="s">
        <v>53</v>
      </c>
      <c r="C40" s="9" t="s">
        <v>54</v>
      </c>
      <c r="D40" s="10"/>
      <c r="E40" s="11"/>
      <c r="F40" s="14"/>
      <c r="G40" s="16"/>
    </row>
    <row r="41" spans="1:7" ht="14.25" customHeight="1">
      <c r="A41" s="8" t="s">
        <v>17</v>
      </c>
      <c r="B41" s="23" t="s">
        <v>52</v>
      </c>
      <c r="C41" s="9" t="s">
        <v>51</v>
      </c>
      <c r="D41" s="17">
        <v>2</v>
      </c>
      <c r="E41" s="8" t="s">
        <v>8</v>
      </c>
      <c r="F41" s="18">
        <v>7646</v>
      </c>
      <c r="G41" s="24">
        <f>SUM(D41*F41)</f>
        <v>15292</v>
      </c>
    </row>
    <row r="42" spans="1:7" ht="44.25" customHeight="1">
      <c r="A42" s="7">
        <v>18</v>
      </c>
      <c r="B42" s="7">
        <v>5.0999999999999996</v>
      </c>
      <c r="C42" s="9" t="s">
        <v>55</v>
      </c>
      <c r="D42" s="10">
        <v>2</v>
      </c>
      <c r="E42" s="11" t="s">
        <v>10</v>
      </c>
      <c r="F42" s="14">
        <v>3926</v>
      </c>
      <c r="G42" s="16">
        <f>SUM(D42*F42)</f>
        <v>7852</v>
      </c>
    </row>
    <row r="43" spans="1:7" ht="24.75" customHeight="1">
      <c r="A43" s="7">
        <v>19</v>
      </c>
      <c r="B43" s="8">
        <v>5.7</v>
      </c>
      <c r="C43" s="9" t="s">
        <v>11</v>
      </c>
      <c r="D43" s="10">
        <v>40</v>
      </c>
      <c r="E43" s="11" t="s">
        <v>12</v>
      </c>
      <c r="F43" s="14">
        <v>109</v>
      </c>
      <c r="G43" s="16">
        <f>SUM(D43*F43)</f>
        <v>4360</v>
      </c>
    </row>
    <row r="44" spans="1:7" ht="24" customHeight="1">
      <c r="A44" s="7">
        <v>20</v>
      </c>
      <c r="B44" s="8">
        <v>5.9</v>
      </c>
      <c r="C44" s="9" t="s">
        <v>13</v>
      </c>
      <c r="D44" s="10">
        <v>100</v>
      </c>
      <c r="E44" s="11" t="s">
        <v>12</v>
      </c>
      <c r="F44" s="14">
        <v>27</v>
      </c>
      <c r="G44" s="16">
        <f>SUM(D44*F44)</f>
        <v>2700</v>
      </c>
    </row>
    <row r="45" spans="1:7" ht="34.5" customHeight="1">
      <c r="A45" s="7">
        <v>21</v>
      </c>
      <c r="B45" s="8">
        <v>5.1100000000000003</v>
      </c>
      <c r="C45" s="9" t="s">
        <v>81</v>
      </c>
      <c r="D45" s="10">
        <v>45</v>
      </c>
      <c r="E45" s="11" t="s">
        <v>12</v>
      </c>
      <c r="F45" s="14">
        <v>421</v>
      </c>
      <c r="G45" s="16">
        <f>SUM(D45*F45)</f>
        <v>18945</v>
      </c>
    </row>
    <row r="46" spans="1:7" ht="43.5" customHeight="1">
      <c r="A46" s="7">
        <v>22</v>
      </c>
      <c r="B46" s="23" t="s">
        <v>89</v>
      </c>
      <c r="C46" s="21" t="s">
        <v>87</v>
      </c>
      <c r="D46" s="10">
        <v>4</v>
      </c>
      <c r="E46" s="11" t="s">
        <v>33</v>
      </c>
      <c r="F46" s="14">
        <v>22500</v>
      </c>
      <c r="G46" s="25">
        <f>SUM(F46*D46)</f>
        <v>90000</v>
      </c>
    </row>
    <row r="47" spans="1:7" ht="45">
      <c r="A47" s="7">
        <v>23</v>
      </c>
      <c r="B47" s="23" t="s">
        <v>89</v>
      </c>
      <c r="C47" s="21" t="s">
        <v>88</v>
      </c>
      <c r="D47" s="10">
        <v>4</v>
      </c>
      <c r="E47" s="11" t="s">
        <v>33</v>
      </c>
      <c r="F47" s="14">
        <v>1600</v>
      </c>
      <c r="G47" s="25">
        <f>SUM(F47*D47)</f>
        <v>6400</v>
      </c>
    </row>
    <row r="48" spans="1:7" ht="56.25">
      <c r="A48" s="162">
        <v>24</v>
      </c>
      <c r="B48" s="11"/>
      <c r="C48" s="27" t="s">
        <v>91</v>
      </c>
      <c r="D48" s="10"/>
      <c r="E48" s="11"/>
      <c r="F48" s="14"/>
      <c r="G48" s="28"/>
    </row>
    <row r="49" spans="1:7">
      <c r="A49" s="162"/>
      <c r="B49" s="7" t="s">
        <v>92</v>
      </c>
      <c r="C49" s="27" t="s">
        <v>97</v>
      </c>
      <c r="D49" s="10">
        <v>86</v>
      </c>
      <c r="E49" s="11" t="s">
        <v>10</v>
      </c>
      <c r="F49" s="14">
        <v>148</v>
      </c>
      <c r="G49" s="28">
        <f>SUM(F49*D49)</f>
        <v>12728</v>
      </c>
    </row>
    <row r="50" spans="1:7">
      <c r="A50" s="162"/>
      <c r="B50" s="7" t="s">
        <v>94</v>
      </c>
      <c r="C50" s="27" t="s">
        <v>93</v>
      </c>
      <c r="D50" s="10">
        <v>10</v>
      </c>
      <c r="E50" s="11" t="s">
        <v>10</v>
      </c>
      <c r="F50" s="14">
        <v>270</v>
      </c>
      <c r="G50" s="28">
        <f>SUM(F50*D50)</f>
        <v>2700</v>
      </c>
    </row>
    <row r="51" spans="1:7">
      <c r="A51" s="162"/>
      <c r="B51" s="11" t="s">
        <v>96</v>
      </c>
      <c r="C51" s="27" t="s">
        <v>95</v>
      </c>
      <c r="D51" s="10">
        <v>8</v>
      </c>
      <c r="E51" s="11" t="s">
        <v>10</v>
      </c>
      <c r="F51" s="14">
        <v>342</v>
      </c>
      <c r="G51" s="28">
        <f>SUM(F51*D51)</f>
        <v>2736</v>
      </c>
    </row>
    <row r="52" spans="1:7" ht="24" customHeight="1">
      <c r="A52" s="9"/>
      <c r="B52" s="163" t="s">
        <v>98</v>
      </c>
      <c r="C52" s="164"/>
      <c r="D52" s="164"/>
      <c r="E52" s="164"/>
      <c r="F52" s="165"/>
      <c r="G52" s="26">
        <f>SUM(G4:G51)</f>
        <v>820730</v>
      </c>
    </row>
    <row r="54" spans="1:7">
      <c r="C54" s="2"/>
    </row>
  </sheetData>
  <mergeCells count="4">
    <mergeCell ref="A1:G1"/>
    <mergeCell ref="D2:E2"/>
    <mergeCell ref="A48:A51"/>
    <mergeCell ref="B52:F52"/>
  </mergeCells>
  <phoneticPr fontId="2" type="noConversion"/>
  <pageMargins left="0.75" right="0.75" top="1" bottom="1" header="0.5" footer="0.5"/>
  <pageSetup paperSize="9" orientation="portrait" verticalDpi="0" r:id="rId1"/>
  <headerFooter alignWithMargins="0"/>
</worksheet>
</file>

<file path=xl/worksheets/sheet10.xml><?xml version="1.0" encoding="utf-8"?>
<worksheet xmlns="http://schemas.openxmlformats.org/spreadsheetml/2006/main" xmlns:r="http://schemas.openxmlformats.org/officeDocument/2006/relationships">
  <dimension ref="A1:IV34"/>
  <sheetViews>
    <sheetView workbookViewId="0">
      <selection activeCell="I13" sqref="I13"/>
    </sheetView>
  </sheetViews>
  <sheetFormatPr defaultColWidth="9.28515625" defaultRowHeight="12.75"/>
  <cols>
    <col min="1" max="1" width="4.28515625" style="64" customWidth="1"/>
    <col min="2" max="2" width="7.28515625" style="65" customWidth="1"/>
    <col min="3" max="3" width="7" style="65" hidden="1" customWidth="1"/>
    <col min="4" max="4" width="40.42578125" style="64" customWidth="1"/>
    <col min="5" max="5" width="8.140625" style="64" customWidth="1"/>
    <col min="6" max="6" width="5.7109375" style="64" customWidth="1"/>
    <col min="7" max="7" width="7.42578125" style="65" customWidth="1"/>
    <col min="8" max="8" width="13.85546875" style="64" customWidth="1"/>
    <col min="9" max="20" width="9.140625" style="64" customWidth="1"/>
    <col min="21" max="21" width="9.28515625" style="64" bestFit="1" customWidth="1"/>
    <col min="22" max="22" width="9.140625" style="64" customWidth="1"/>
    <col min="23" max="24" width="9.28515625" style="64" bestFit="1" customWidth="1"/>
    <col min="25" max="28" width="9.140625" style="64" customWidth="1"/>
    <col min="29" max="29" width="9.28515625" style="64" bestFit="1" customWidth="1"/>
    <col min="30" max="30" width="9.140625" style="64" customWidth="1"/>
    <col min="31" max="32" width="9.28515625" style="64" bestFit="1" customWidth="1"/>
    <col min="33" max="36" width="9.140625" style="64" customWidth="1"/>
    <col min="37" max="37" width="9.28515625" style="64" bestFit="1" customWidth="1"/>
    <col min="38" max="38" width="9.140625" style="64" customWidth="1"/>
    <col min="39" max="40" width="9.28515625" style="64" bestFit="1" customWidth="1"/>
    <col min="41" max="44" width="9.140625" style="64" customWidth="1"/>
    <col min="45" max="45" width="9.28515625" style="64" bestFit="1" customWidth="1"/>
    <col min="46" max="46" width="9.140625" style="64" customWidth="1"/>
    <col min="47" max="48" width="9.28515625" style="64" bestFit="1" customWidth="1"/>
    <col min="49" max="52" width="9.140625" style="64" customWidth="1"/>
    <col min="53" max="53" width="9.28515625" style="64" bestFit="1" customWidth="1"/>
    <col min="54" max="54" width="9.140625" style="64" customWidth="1"/>
    <col min="55" max="56" width="9.28515625" style="64" bestFit="1" customWidth="1"/>
    <col min="57" max="60" width="9.140625" style="64" customWidth="1"/>
    <col min="61" max="61" width="9.28515625" style="64" bestFit="1" customWidth="1"/>
    <col min="62" max="62" width="9.140625" style="64" customWidth="1"/>
    <col min="63" max="64" width="9.28515625" style="64" bestFit="1" customWidth="1"/>
    <col min="65" max="68" width="9.140625" style="64" customWidth="1"/>
    <col min="69" max="69" width="9.28515625" style="64" bestFit="1" customWidth="1"/>
    <col min="70" max="70" width="9.140625" style="64" customWidth="1"/>
    <col min="71" max="72" width="9.28515625" style="64" bestFit="1" customWidth="1"/>
    <col min="73" max="76" width="9.140625" style="64" customWidth="1"/>
    <col min="77" max="77" width="9.28515625" style="64" bestFit="1" customWidth="1"/>
    <col min="78" max="78" width="9.140625" style="64" customWidth="1"/>
    <col min="79" max="80" width="9.28515625" style="64" bestFit="1" customWidth="1"/>
    <col min="81" max="84" width="9.140625" style="64" customWidth="1"/>
    <col min="85" max="85" width="9.28515625" style="64" bestFit="1" customWidth="1"/>
    <col min="86" max="86" width="9.140625" style="64" customWidth="1"/>
    <col min="87" max="88" width="9.28515625" style="64" bestFit="1" customWidth="1"/>
    <col min="89" max="92" width="9.140625" style="64" customWidth="1"/>
    <col min="93" max="93" width="9.28515625" style="64" bestFit="1" customWidth="1"/>
    <col min="94" max="94" width="9.140625" style="64" customWidth="1"/>
    <col min="95" max="96" width="9.28515625" style="64" bestFit="1" customWidth="1"/>
    <col min="97" max="100" width="9.140625" style="64" customWidth="1"/>
    <col min="101" max="101" width="9.28515625" style="64" bestFit="1" customWidth="1"/>
    <col min="102" max="102" width="9.140625" style="64" customWidth="1"/>
    <col min="103" max="104" width="9.28515625" style="64" bestFit="1" customWidth="1"/>
    <col min="105" max="108" width="9.140625" style="64" customWidth="1"/>
    <col min="109" max="109" width="9.28515625" style="64" bestFit="1" customWidth="1"/>
    <col min="110" max="110" width="9.140625" style="64" customWidth="1"/>
    <col min="111" max="112" width="9.28515625" style="64" bestFit="1" customWidth="1"/>
    <col min="113" max="116" width="9.140625" style="64" customWidth="1"/>
    <col min="117" max="117" width="9.28515625" style="64" bestFit="1" customWidth="1"/>
    <col min="118" max="118" width="9.140625" style="64" customWidth="1"/>
    <col min="119" max="120" width="9.28515625" style="64" bestFit="1" customWidth="1"/>
    <col min="121" max="124" width="9.140625" style="64" customWidth="1"/>
    <col min="125" max="125" width="9.28515625" style="64" bestFit="1" customWidth="1"/>
    <col min="126" max="126" width="9.140625" style="64" customWidth="1"/>
    <col min="127" max="128" width="9.28515625" style="64" bestFit="1" customWidth="1"/>
    <col min="129" max="132" width="9.140625" style="64" customWidth="1"/>
    <col min="133" max="133" width="9.28515625" style="64" bestFit="1" customWidth="1"/>
    <col min="134" max="134" width="9.140625" style="64" customWidth="1"/>
    <col min="135" max="136" width="9.28515625" style="64" bestFit="1" customWidth="1"/>
    <col min="137" max="140" width="9.140625" style="64" customWidth="1"/>
    <col min="141" max="141" width="9.28515625" style="64" bestFit="1" customWidth="1"/>
    <col min="142" max="142" width="9.140625" style="64" customWidth="1"/>
    <col min="143" max="144" width="9.28515625" style="64" bestFit="1" customWidth="1"/>
    <col min="145" max="148" width="9.140625" style="64" customWidth="1"/>
    <col min="149" max="149" width="9.28515625" style="64" bestFit="1" customWidth="1"/>
    <col min="150" max="150" width="9.140625" style="64" customWidth="1"/>
    <col min="151" max="152" width="9.28515625" style="64" bestFit="1" customWidth="1"/>
    <col min="153" max="156" width="9.140625" style="64" customWidth="1"/>
    <col min="157" max="157" width="9.28515625" style="64" bestFit="1" customWidth="1"/>
    <col min="158" max="158" width="9.140625" style="64" customWidth="1"/>
    <col min="159" max="160" width="9.28515625" style="64" bestFit="1" customWidth="1"/>
    <col min="161" max="164" width="9.140625" style="64" customWidth="1"/>
    <col min="165" max="165" width="9.28515625" style="64" bestFit="1" customWidth="1"/>
    <col min="166" max="166" width="9.140625" style="64" customWidth="1"/>
    <col min="167" max="168" width="9.28515625" style="64" bestFit="1" customWidth="1"/>
    <col min="169" max="172" width="9.140625" style="64" customWidth="1"/>
    <col min="173" max="173" width="9.28515625" style="64" bestFit="1" customWidth="1"/>
    <col min="174" max="174" width="9.140625" style="64" customWidth="1"/>
    <col min="175" max="176" width="9.28515625" style="64" bestFit="1" customWidth="1"/>
    <col min="177" max="180" width="9.140625" style="64" customWidth="1"/>
    <col min="181" max="181" width="9.28515625" style="64" bestFit="1" customWidth="1"/>
    <col min="182" max="182" width="9.140625" style="64" customWidth="1"/>
    <col min="183" max="184" width="9.28515625" style="64" bestFit="1" customWidth="1"/>
    <col min="185" max="188" width="9.140625" style="64" customWidth="1"/>
    <col min="189" max="189" width="9.28515625" style="64" bestFit="1" customWidth="1"/>
    <col min="190" max="190" width="9.140625" style="64" customWidth="1"/>
    <col min="191" max="192" width="9.28515625" style="64" bestFit="1" customWidth="1"/>
    <col min="193" max="196" width="9.140625" style="64" customWidth="1"/>
    <col min="197" max="197" width="9.28515625" style="64" bestFit="1" customWidth="1"/>
    <col min="198" max="198" width="9.140625" style="64" customWidth="1"/>
    <col min="199" max="200" width="9.28515625" style="64" bestFit="1" customWidth="1"/>
    <col min="201" max="204" width="9.140625" style="64" customWidth="1"/>
    <col min="205" max="205" width="9.28515625" style="64" bestFit="1" customWidth="1"/>
    <col min="206" max="206" width="9.140625" style="64" customWidth="1"/>
    <col min="207" max="208" width="9.28515625" style="64" bestFit="1" customWidth="1"/>
    <col min="209" max="212" width="9.140625" style="64" customWidth="1"/>
    <col min="213" max="213" width="9.28515625" style="64" bestFit="1" customWidth="1"/>
    <col min="214" max="214" width="9.140625" style="64" customWidth="1"/>
    <col min="215" max="216" width="9.28515625" style="64" bestFit="1" customWidth="1"/>
    <col min="217" max="220" width="9.140625" style="64" customWidth="1"/>
    <col min="221" max="221" width="9.28515625" style="64" bestFit="1" customWidth="1"/>
    <col min="222" max="222" width="9.140625" style="64" customWidth="1"/>
    <col min="223" max="224" width="9.28515625" style="64" bestFit="1" customWidth="1"/>
    <col min="225" max="228" width="9.140625" style="64" customWidth="1"/>
    <col min="229" max="229" width="9.28515625" style="64" bestFit="1" customWidth="1"/>
    <col min="230" max="230" width="9.140625" style="64" customWidth="1"/>
    <col min="231" max="232" width="9.28515625" style="64" bestFit="1" customWidth="1"/>
    <col min="233" max="236" width="9.140625" style="64" customWidth="1"/>
    <col min="237" max="237" width="9.28515625" style="64" bestFit="1" customWidth="1"/>
    <col min="238" max="238" width="9.140625" style="64" customWidth="1"/>
    <col min="239" max="240" width="9.28515625" style="64" bestFit="1" customWidth="1"/>
    <col min="241" max="244" width="9.140625" style="64" customWidth="1"/>
    <col min="245" max="245" width="9.28515625" style="64" bestFit="1" customWidth="1"/>
    <col min="246" max="246" width="9.140625" style="64" customWidth="1"/>
    <col min="247" max="248" width="9.28515625" style="64" bestFit="1" customWidth="1"/>
    <col min="249" max="252" width="9.140625" style="64" customWidth="1"/>
    <col min="253" max="253" width="9.28515625" style="64" bestFit="1" customWidth="1"/>
    <col min="254" max="254" width="9.140625" style="64" customWidth="1"/>
    <col min="255" max="16384" width="9.28515625" style="64"/>
  </cols>
  <sheetData>
    <row r="1" spans="1:8" ht="18.75" customHeight="1">
      <c r="A1" s="69"/>
      <c r="B1" s="199" t="s">
        <v>134</v>
      </c>
      <c r="C1" s="199"/>
      <c r="D1" s="199"/>
      <c r="E1" s="199"/>
      <c r="F1" s="199"/>
      <c r="G1" s="199"/>
      <c r="H1" s="199"/>
    </row>
    <row r="2" spans="1:8">
      <c r="A2" s="200"/>
      <c r="B2" s="202" t="s">
        <v>169</v>
      </c>
      <c r="C2" s="202"/>
      <c r="D2" s="202"/>
      <c r="E2" s="202"/>
      <c r="F2" s="202"/>
      <c r="G2" s="202"/>
      <c r="H2" s="202"/>
    </row>
    <row r="3" spans="1:8" ht="17.25" customHeight="1">
      <c r="A3" s="201"/>
      <c r="B3" s="202"/>
      <c r="C3" s="202"/>
      <c r="D3" s="202"/>
      <c r="E3" s="202"/>
      <c r="F3" s="202"/>
      <c r="G3" s="202"/>
      <c r="H3" s="202"/>
    </row>
    <row r="4" spans="1:8" ht="91.5" hidden="1" customHeight="1">
      <c r="A4" s="69"/>
      <c r="B4" s="202"/>
      <c r="C4" s="202"/>
      <c r="D4" s="202"/>
      <c r="E4" s="202"/>
      <c r="F4" s="202"/>
      <c r="G4" s="202"/>
      <c r="H4" s="202"/>
    </row>
    <row r="5" spans="1:8" ht="25.5">
      <c r="A5" s="71" t="s">
        <v>0</v>
      </c>
      <c r="B5" s="71" t="s">
        <v>170</v>
      </c>
      <c r="C5" s="72" t="s">
        <v>1</v>
      </c>
      <c r="D5" s="29" t="s">
        <v>135</v>
      </c>
      <c r="E5" s="71" t="s">
        <v>2</v>
      </c>
      <c r="F5" s="71" t="s">
        <v>131</v>
      </c>
      <c r="G5" s="71" t="s">
        <v>3</v>
      </c>
      <c r="H5" s="71" t="s">
        <v>4</v>
      </c>
    </row>
    <row r="6" spans="1:8" ht="103.5" customHeight="1">
      <c r="A6" s="73">
        <v>1</v>
      </c>
      <c r="B6" s="74">
        <v>1.1000000000000001</v>
      </c>
      <c r="D6" s="75" t="s">
        <v>136</v>
      </c>
      <c r="E6" s="76"/>
      <c r="F6" s="77"/>
      <c r="G6" s="77"/>
      <c r="H6" s="77"/>
    </row>
    <row r="7" spans="1:8">
      <c r="A7" s="78" t="s">
        <v>17</v>
      </c>
      <c r="B7" s="79" t="s">
        <v>137</v>
      </c>
      <c r="D7" s="80" t="s">
        <v>138</v>
      </c>
      <c r="E7" s="81">
        <v>120</v>
      </c>
      <c r="F7" s="82" t="s">
        <v>171</v>
      </c>
      <c r="G7" s="83">
        <v>757</v>
      </c>
      <c r="H7" s="84">
        <f>SUM(E7*G7)</f>
        <v>90840</v>
      </c>
    </row>
    <row r="8" spans="1:8" ht="63.75">
      <c r="A8" s="78">
        <v>2</v>
      </c>
      <c r="B8" s="79">
        <v>1.1399999999999999</v>
      </c>
      <c r="C8" s="85"/>
      <c r="D8" s="80" t="s">
        <v>114</v>
      </c>
      <c r="E8" s="81"/>
      <c r="F8" s="82"/>
      <c r="G8" s="83"/>
      <c r="H8" s="84"/>
    </row>
    <row r="9" spans="1:8">
      <c r="A9" s="78" t="s">
        <v>17</v>
      </c>
      <c r="B9" s="79" t="s">
        <v>58</v>
      </c>
      <c r="D9" s="86" t="s">
        <v>172</v>
      </c>
      <c r="E9" s="87">
        <v>280</v>
      </c>
      <c r="F9" s="79" t="s">
        <v>132</v>
      </c>
      <c r="G9" s="88">
        <v>112</v>
      </c>
      <c r="H9" s="89">
        <f t="shared" ref="H9:H14" si="0">SUM(E9*G9)</f>
        <v>31360</v>
      </c>
    </row>
    <row r="10" spans="1:8">
      <c r="A10" s="78" t="s">
        <v>21</v>
      </c>
      <c r="B10" s="79" t="s">
        <v>140</v>
      </c>
      <c r="D10" s="86" t="s">
        <v>141</v>
      </c>
      <c r="E10" s="87">
        <v>560</v>
      </c>
      <c r="F10" s="79" t="s">
        <v>132</v>
      </c>
      <c r="G10" s="88">
        <v>137</v>
      </c>
      <c r="H10" s="89">
        <f t="shared" si="0"/>
        <v>76720</v>
      </c>
    </row>
    <row r="11" spans="1:8">
      <c r="A11" s="78" t="s">
        <v>19</v>
      </c>
      <c r="B11" s="79" t="s">
        <v>59</v>
      </c>
      <c r="D11" s="80" t="s">
        <v>173</v>
      </c>
      <c r="E11" s="87">
        <f>980-2.647+0.025</f>
        <v>977.37799999999993</v>
      </c>
      <c r="F11" s="79" t="s">
        <v>132</v>
      </c>
      <c r="G11" s="88">
        <v>168</v>
      </c>
      <c r="H11" s="89">
        <f t="shared" si="0"/>
        <v>164199.50399999999</v>
      </c>
    </row>
    <row r="12" spans="1:8">
      <c r="A12" s="78" t="s">
        <v>26</v>
      </c>
      <c r="B12" s="79" t="s">
        <v>174</v>
      </c>
      <c r="D12" s="86" t="s">
        <v>175</v>
      </c>
      <c r="E12" s="87">
        <v>90</v>
      </c>
      <c r="F12" s="79" t="s">
        <v>132</v>
      </c>
      <c r="G12" s="88">
        <v>733</v>
      </c>
      <c r="H12" s="89">
        <f t="shared" si="0"/>
        <v>65970</v>
      </c>
    </row>
    <row r="13" spans="1:8" ht="89.25">
      <c r="A13" s="78">
        <v>3</v>
      </c>
      <c r="B13" s="79">
        <v>1.31</v>
      </c>
      <c r="D13" s="86" t="s">
        <v>143</v>
      </c>
      <c r="E13" s="90">
        <v>60</v>
      </c>
      <c r="F13" s="82" t="s">
        <v>103</v>
      </c>
      <c r="G13" s="83">
        <v>313</v>
      </c>
      <c r="H13" s="91">
        <f t="shared" si="0"/>
        <v>18780</v>
      </c>
    </row>
    <row r="14" spans="1:8" ht="76.5">
      <c r="A14" s="78">
        <v>4</v>
      </c>
      <c r="B14" s="79">
        <v>1.32</v>
      </c>
      <c r="D14" s="86" t="s">
        <v>144</v>
      </c>
      <c r="E14" s="81">
        <v>60</v>
      </c>
      <c r="F14" s="82" t="s">
        <v>103</v>
      </c>
      <c r="G14" s="83">
        <v>406</v>
      </c>
      <c r="H14" s="84">
        <f t="shared" si="0"/>
        <v>24360</v>
      </c>
    </row>
    <row r="15" spans="1:8" ht="89.25">
      <c r="A15" s="78">
        <v>5</v>
      </c>
      <c r="B15" s="92">
        <v>2.4</v>
      </c>
      <c r="D15" s="86" t="s">
        <v>176</v>
      </c>
      <c r="E15" s="81"/>
      <c r="F15" s="82"/>
      <c r="G15" s="82"/>
      <c r="H15" s="84"/>
    </row>
    <row r="16" spans="1:8">
      <c r="A16" s="78" t="s">
        <v>17</v>
      </c>
      <c r="B16" s="88" t="s">
        <v>147</v>
      </c>
      <c r="D16" s="86" t="s">
        <v>177</v>
      </c>
      <c r="E16" s="81">
        <v>3</v>
      </c>
      <c r="F16" s="82" t="s">
        <v>103</v>
      </c>
      <c r="G16" s="83">
        <v>3171</v>
      </c>
      <c r="H16" s="84">
        <f>SUM(G16*E16)</f>
        <v>9513</v>
      </c>
    </row>
    <row r="17" spans="1:256" ht="76.5">
      <c r="A17" s="78">
        <v>6</v>
      </c>
      <c r="B17" s="88">
        <v>2.1</v>
      </c>
      <c r="C17" s="85"/>
      <c r="D17" s="80" t="s">
        <v>148</v>
      </c>
      <c r="E17" s="81"/>
      <c r="F17" s="82"/>
      <c r="G17" s="83"/>
      <c r="H17" s="84"/>
    </row>
    <row r="18" spans="1:256">
      <c r="A18" s="78" t="s">
        <v>17</v>
      </c>
      <c r="B18" s="88" t="s">
        <v>73</v>
      </c>
      <c r="C18" s="85"/>
      <c r="D18" s="80" t="s">
        <v>149</v>
      </c>
      <c r="E18" s="81">
        <v>190</v>
      </c>
      <c r="F18" s="82" t="s">
        <v>103</v>
      </c>
      <c r="G18" s="83">
        <v>173</v>
      </c>
      <c r="H18" s="84">
        <f>SUM(E18*G18)</f>
        <v>32870</v>
      </c>
    </row>
    <row r="19" spans="1:256" ht="18" customHeight="1">
      <c r="A19" s="78" t="s">
        <v>21</v>
      </c>
      <c r="B19" s="88" t="s">
        <v>178</v>
      </c>
      <c r="C19" s="93"/>
      <c r="D19" s="94" t="s">
        <v>179</v>
      </c>
      <c r="E19" s="81">
        <v>3</v>
      </c>
      <c r="F19" s="82" t="s">
        <v>103</v>
      </c>
      <c r="G19" s="83">
        <v>891</v>
      </c>
      <c r="H19" s="84">
        <f>SUM(E19*G19)</f>
        <v>2673</v>
      </c>
      <c r="I19" s="95"/>
      <c r="J19" s="95"/>
      <c r="K19" s="95"/>
      <c r="L19" s="95"/>
      <c r="M19" s="95"/>
      <c r="N19" s="95"/>
      <c r="O19" s="95"/>
      <c r="P19" s="95"/>
      <c r="Q19" s="95"/>
      <c r="R19" s="95"/>
      <c r="S19" s="95"/>
      <c r="T19" s="96"/>
      <c r="U19" s="97"/>
      <c r="V19" s="98"/>
      <c r="W19" s="99"/>
      <c r="X19" s="100"/>
      <c r="Y19" s="95"/>
      <c r="Z19" s="101"/>
      <c r="AA19" s="98"/>
      <c r="AB19" s="96"/>
      <c r="AC19" s="97"/>
      <c r="AD19" s="98"/>
      <c r="AE19" s="99"/>
      <c r="AF19" s="100"/>
      <c r="AG19" s="95"/>
      <c r="AH19" s="101"/>
      <c r="AI19" s="98"/>
      <c r="AJ19" s="96"/>
      <c r="AK19" s="97"/>
      <c r="AL19" s="98"/>
      <c r="AM19" s="99"/>
      <c r="AN19" s="100"/>
      <c r="AO19" s="95"/>
      <c r="AP19" s="101"/>
      <c r="AQ19" s="98"/>
      <c r="AR19" s="96"/>
      <c r="AS19" s="97"/>
      <c r="AT19" s="98"/>
      <c r="AU19" s="99"/>
      <c r="AV19" s="100"/>
      <c r="AW19" s="95"/>
      <c r="AX19" s="101"/>
      <c r="AY19" s="98"/>
      <c r="AZ19" s="96"/>
      <c r="BA19" s="97"/>
      <c r="BB19" s="98"/>
      <c r="BC19" s="99"/>
      <c r="BD19" s="100"/>
      <c r="BE19" s="95"/>
      <c r="BF19" s="101"/>
      <c r="BG19" s="98"/>
      <c r="BH19" s="96"/>
      <c r="BI19" s="97"/>
      <c r="BJ19" s="98"/>
      <c r="BK19" s="99"/>
      <c r="BL19" s="100"/>
      <c r="BM19" s="95"/>
      <c r="BN19" s="101"/>
      <c r="BO19" s="98"/>
      <c r="BP19" s="96"/>
      <c r="BQ19" s="97"/>
      <c r="BR19" s="98"/>
      <c r="BS19" s="99"/>
      <c r="BT19" s="100"/>
      <c r="BU19" s="95"/>
      <c r="BV19" s="101"/>
      <c r="BW19" s="98"/>
      <c r="BX19" s="96"/>
      <c r="BY19" s="97"/>
      <c r="BZ19" s="98"/>
      <c r="CA19" s="99"/>
      <c r="CB19" s="100"/>
      <c r="CC19" s="95"/>
      <c r="CD19" s="101"/>
      <c r="CE19" s="98"/>
      <c r="CF19" s="96"/>
      <c r="CG19" s="97"/>
      <c r="CH19" s="98"/>
      <c r="CI19" s="99"/>
      <c r="CJ19" s="100"/>
      <c r="CK19" s="95"/>
      <c r="CL19" s="101"/>
      <c r="CM19" s="98"/>
      <c r="CN19" s="96"/>
      <c r="CO19" s="97"/>
      <c r="CP19" s="98"/>
      <c r="CQ19" s="99"/>
      <c r="CR19" s="100"/>
      <c r="CS19" s="95"/>
      <c r="CT19" s="101"/>
      <c r="CU19" s="98"/>
      <c r="CV19" s="96"/>
      <c r="CW19" s="97"/>
      <c r="CX19" s="98"/>
      <c r="CY19" s="99"/>
      <c r="CZ19" s="100"/>
      <c r="DA19" s="95"/>
      <c r="DB19" s="101"/>
      <c r="DC19" s="98"/>
      <c r="DD19" s="96"/>
      <c r="DE19" s="97"/>
      <c r="DF19" s="98"/>
      <c r="DG19" s="99"/>
      <c r="DH19" s="100"/>
      <c r="DI19" s="95"/>
      <c r="DJ19" s="101"/>
      <c r="DK19" s="98"/>
      <c r="DL19" s="96"/>
      <c r="DM19" s="97"/>
      <c r="DN19" s="98"/>
      <c r="DO19" s="99"/>
      <c r="DP19" s="100"/>
      <c r="DQ19" s="95"/>
      <c r="DR19" s="101"/>
      <c r="DS19" s="98"/>
      <c r="DT19" s="96"/>
      <c r="DU19" s="97"/>
      <c r="DV19" s="98"/>
      <c r="DW19" s="99"/>
      <c r="DX19" s="100"/>
      <c r="DY19" s="95"/>
      <c r="DZ19" s="101"/>
      <c r="EA19" s="98"/>
      <c r="EB19" s="96"/>
      <c r="EC19" s="97"/>
      <c r="ED19" s="98"/>
      <c r="EE19" s="99"/>
      <c r="EF19" s="100"/>
      <c r="EG19" s="95"/>
      <c r="EH19" s="101"/>
      <c r="EI19" s="98"/>
      <c r="EJ19" s="96"/>
      <c r="EK19" s="97"/>
      <c r="EL19" s="98"/>
      <c r="EM19" s="99"/>
      <c r="EN19" s="100"/>
      <c r="EO19" s="95"/>
      <c r="EP19" s="101"/>
      <c r="EQ19" s="98"/>
      <c r="ER19" s="96"/>
      <c r="ES19" s="97"/>
      <c r="ET19" s="98"/>
      <c r="EU19" s="99"/>
      <c r="EV19" s="100"/>
      <c r="EW19" s="95"/>
      <c r="EX19" s="101"/>
      <c r="EY19" s="98"/>
      <c r="EZ19" s="96"/>
      <c r="FA19" s="97"/>
      <c r="FB19" s="98"/>
      <c r="FC19" s="99"/>
      <c r="FD19" s="100"/>
      <c r="FE19" s="95"/>
      <c r="FF19" s="101"/>
      <c r="FG19" s="98"/>
      <c r="FH19" s="96"/>
      <c r="FI19" s="97"/>
      <c r="FJ19" s="98"/>
      <c r="FK19" s="99"/>
      <c r="FL19" s="100"/>
      <c r="FM19" s="95"/>
      <c r="FN19" s="101"/>
      <c r="FO19" s="98"/>
      <c r="FP19" s="96"/>
      <c r="FQ19" s="97"/>
      <c r="FR19" s="98"/>
      <c r="FS19" s="99"/>
      <c r="FT19" s="100"/>
      <c r="FU19" s="95"/>
      <c r="FV19" s="101"/>
      <c r="FW19" s="98"/>
      <c r="FX19" s="96"/>
      <c r="FY19" s="97"/>
      <c r="FZ19" s="98"/>
      <c r="GA19" s="99"/>
      <c r="GB19" s="100"/>
      <c r="GC19" s="95"/>
      <c r="GD19" s="101"/>
      <c r="GE19" s="98"/>
      <c r="GF19" s="96"/>
      <c r="GG19" s="97"/>
      <c r="GH19" s="98"/>
      <c r="GI19" s="99"/>
      <c r="GJ19" s="100"/>
      <c r="GK19" s="95"/>
      <c r="GL19" s="101"/>
      <c r="GM19" s="98"/>
      <c r="GN19" s="96"/>
      <c r="GO19" s="97"/>
      <c r="GP19" s="98"/>
      <c r="GQ19" s="99"/>
      <c r="GR19" s="100"/>
      <c r="GS19" s="95"/>
      <c r="GT19" s="101"/>
      <c r="GU19" s="98"/>
      <c r="GV19" s="96"/>
      <c r="GW19" s="97"/>
      <c r="GX19" s="98"/>
      <c r="GY19" s="99"/>
      <c r="GZ19" s="100"/>
      <c r="HA19" s="95"/>
      <c r="HB19" s="101"/>
      <c r="HC19" s="98"/>
      <c r="HD19" s="96"/>
      <c r="HE19" s="97"/>
      <c r="HF19" s="98"/>
      <c r="HG19" s="99"/>
      <c r="HH19" s="100"/>
      <c r="HI19" s="95"/>
      <c r="HJ19" s="101"/>
      <c r="HK19" s="98"/>
      <c r="HL19" s="96"/>
      <c r="HM19" s="97"/>
      <c r="HN19" s="98"/>
      <c r="HO19" s="99"/>
      <c r="HP19" s="100"/>
      <c r="HQ19" s="95"/>
      <c r="HR19" s="101"/>
      <c r="HS19" s="98"/>
      <c r="HT19" s="96"/>
      <c r="HU19" s="97"/>
      <c r="HV19" s="98"/>
      <c r="HW19" s="99"/>
      <c r="HX19" s="100"/>
      <c r="HY19" s="95"/>
      <c r="HZ19" s="101"/>
      <c r="IA19" s="98"/>
      <c r="IB19" s="96"/>
      <c r="IC19" s="97"/>
      <c r="ID19" s="98"/>
      <c r="IE19" s="99"/>
      <c r="IF19" s="100"/>
      <c r="IG19" s="95"/>
      <c r="IH19" s="101"/>
      <c r="II19" s="98"/>
      <c r="IJ19" s="96"/>
      <c r="IK19" s="97"/>
      <c r="IL19" s="98"/>
      <c r="IM19" s="99"/>
      <c r="IN19" s="100"/>
      <c r="IO19" s="95"/>
      <c r="IP19" s="101"/>
      <c r="IQ19" s="98"/>
      <c r="IR19" s="96"/>
      <c r="IS19" s="97"/>
      <c r="IT19" s="98"/>
      <c r="IU19" s="99"/>
      <c r="IV19" s="100"/>
    </row>
    <row r="20" spans="1:256">
      <c r="A20" s="78">
        <v>7</v>
      </c>
      <c r="B20" s="88">
        <v>1.33</v>
      </c>
      <c r="C20" s="93"/>
      <c r="D20" s="80" t="s">
        <v>222</v>
      </c>
      <c r="E20" s="81">
        <v>70</v>
      </c>
      <c r="F20" s="82" t="s">
        <v>103</v>
      </c>
      <c r="G20" s="83">
        <v>46</v>
      </c>
      <c r="H20" s="84">
        <f>SUM(G20*E20)</f>
        <v>3220</v>
      </c>
    </row>
    <row r="21" spans="1:256" ht="102">
      <c r="A21" s="78">
        <v>8</v>
      </c>
      <c r="B21" s="88">
        <v>1.41</v>
      </c>
      <c r="C21" s="93"/>
      <c r="D21" s="86" t="s">
        <v>180</v>
      </c>
      <c r="E21" s="81">
        <v>50</v>
      </c>
      <c r="F21" s="82" t="s">
        <v>103</v>
      </c>
      <c r="G21" s="83">
        <v>100</v>
      </c>
      <c r="H21" s="84">
        <f>SUM(G21*E21)</f>
        <v>5000</v>
      </c>
    </row>
    <row r="22" spans="1:256" ht="38.25">
      <c r="A22" s="78">
        <v>10</v>
      </c>
      <c r="B22" s="102" t="s">
        <v>152</v>
      </c>
      <c r="C22" s="93"/>
      <c r="D22" s="103" t="s">
        <v>153</v>
      </c>
      <c r="E22" s="81">
        <v>45</v>
      </c>
      <c r="F22" s="82" t="s">
        <v>103</v>
      </c>
      <c r="G22" s="83">
        <v>28</v>
      </c>
      <c r="H22" s="84">
        <f>SUM(E22*G22)</f>
        <v>1260</v>
      </c>
    </row>
    <row r="23" spans="1:256">
      <c r="A23" s="203"/>
      <c r="B23" s="200" t="s">
        <v>154</v>
      </c>
      <c r="C23" s="200"/>
      <c r="D23" s="200"/>
      <c r="E23" s="200"/>
      <c r="F23" s="200"/>
      <c r="G23" s="200"/>
      <c r="H23" s="104">
        <f>SUM(H6:H22)</f>
        <v>526765.50399999996</v>
      </c>
    </row>
    <row r="24" spans="1:256">
      <c r="A24" s="204"/>
      <c r="B24" s="85" t="s">
        <v>155</v>
      </c>
      <c r="C24" s="93"/>
      <c r="D24" s="205" t="s">
        <v>156</v>
      </c>
      <c r="E24" s="206"/>
      <c r="F24" s="206"/>
      <c r="G24" s="206"/>
      <c r="H24" s="206"/>
    </row>
    <row r="25" spans="1:256">
      <c r="A25" s="105" t="s">
        <v>181</v>
      </c>
      <c r="B25" s="106"/>
      <c r="C25" s="72" t="s">
        <v>1</v>
      </c>
      <c r="D25" s="107" t="s">
        <v>135</v>
      </c>
      <c r="E25" s="72" t="s">
        <v>2</v>
      </c>
      <c r="F25" s="72" t="s">
        <v>131</v>
      </c>
      <c r="G25" s="71" t="s">
        <v>3</v>
      </c>
      <c r="H25" s="71" t="s">
        <v>4</v>
      </c>
    </row>
    <row r="26" spans="1:256" ht="114.75">
      <c r="A26" s="108">
        <v>11</v>
      </c>
      <c r="B26" s="109" t="s">
        <v>182</v>
      </c>
      <c r="C26" s="110"/>
      <c r="D26" s="111" t="s">
        <v>183</v>
      </c>
      <c r="E26" s="112">
        <v>77</v>
      </c>
      <c r="F26" s="82" t="s">
        <v>103</v>
      </c>
      <c r="G26" s="83">
        <v>1470</v>
      </c>
      <c r="H26" s="91">
        <f>SUM(G26*E26)</f>
        <v>113190</v>
      </c>
    </row>
    <row r="27" spans="1:256">
      <c r="A27" s="105"/>
      <c r="B27" s="113"/>
      <c r="C27" s="113"/>
      <c r="D27" s="212" t="s">
        <v>154</v>
      </c>
      <c r="E27" s="213"/>
      <c r="F27" s="213"/>
      <c r="G27" s="214"/>
      <c r="H27" s="114">
        <f>SUM(H26:H26)</f>
        <v>113190</v>
      </c>
      <c r="Q27" s="115"/>
    </row>
    <row r="28" spans="1:256">
      <c r="A28" s="105"/>
      <c r="B28" s="68" t="s">
        <v>157</v>
      </c>
      <c r="C28" s="116"/>
      <c r="D28" s="117" t="s">
        <v>184</v>
      </c>
      <c r="E28" s="215"/>
      <c r="F28" s="215"/>
      <c r="G28" s="216">
        <f>SUM(H23)</f>
        <v>526765.50399999996</v>
      </c>
      <c r="H28" s="217"/>
    </row>
    <row r="29" spans="1:256">
      <c r="A29" s="105"/>
      <c r="B29" s="68" t="s">
        <v>155</v>
      </c>
      <c r="C29" s="116"/>
      <c r="D29" s="117" t="s">
        <v>156</v>
      </c>
      <c r="E29" s="215"/>
      <c r="F29" s="215"/>
      <c r="G29" s="216">
        <f>SUM(H27)</f>
        <v>113190</v>
      </c>
      <c r="H29" s="217"/>
    </row>
    <row r="30" spans="1:256">
      <c r="A30" s="105"/>
      <c r="B30" s="118"/>
      <c r="C30" s="118"/>
      <c r="D30" s="117" t="s">
        <v>159</v>
      </c>
      <c r="E30" s="215"/>
      <c r="F30" s="218"/>
      <c r="G30" s="219">
        <f>SUM(G28:G29)</f>
        <v>639955.50399999996</v>
      </c>
      <c r="H30" s="203"/>
    </row>
    <row r="31" spans="1:256" ht="12.75" customHeight="1">
      <c r="A31" s="119"/>
      <c r="B31" s="177" t="s">
        <v>185</v>
      </c>
      <c r="C31" s="207"/>
      <c r="D31" s="207"/>
      <c r="E31" s="120"/>
      <c r="F31" s="120"/>
      <c r="G31" s="208">
        <f>SUM(G30/100)</f>
        <v>6399.5550399999993</v>
      </c>
      <c r="H31" s="178"/>
    </row>
    <row r="32" spans="1:256">
      <c r="A32" s="69"/>
      <c r="B32" s="82"/>
      <c r="C32" s="82"/>
      <c r="D32" s="121" t="s">
        <v>186</v>
      </c>
      <c r="E32" s="209" t="s">
        <v>187</v>
      </c>
      <c r="F32" s="209"/>
      <c r="G32" s="210">
        <f>G31+G30</f>
        <v>646355.05903999996</v>
      </c>
      <c r="H32" s="211"/>
    </row>
    <row r="34" spans="8:8">
      <c r="H34" s="122"/>
    </row>
  </sheetData>
  <mergeCells count="17">
    <mergeCell ref="B31:D31"/>
    <mergeCell ref="G31:H31"/>
    <mergeCell ref="E32:F32"/>
    <mergeCell ref="G32:H32"/>
    <mergeCell ref="D27:G27"/>
    <mergeCell ref="E28:F28"/>
    <mergeCell ref="G28:H28"/>
    <mergeCell ref="E29:F29"/>
    <mergeCell ref="G29:H29"/>
    <mergeCell ref="E30:F30"/>
    <mergeCell ref="G30:H30"/>
    <mergeCell ref="B1:H1"/>
    <mergeCell ref="A2:A3"/>
    <mergeCell ref="B2:H4"/>
    <mergeCell ref="A23:A24"/>
    <mergeCell ref="B23:G23"/>
    <mergeCell ref="D24:H24"/>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32"/>
  <sheetViews>
    <sheetView workbookViewId="0">
      <selection sqref="A1:IV65536"/>
    </sheetView>
  </sheetViews>
  <sheetFormatPr defaultColWidth="16.42578125" defaultRowHeight="12.75"/>
  <cols>
    <col min="1" max="1" width="4.28515625" style="66" customWidth="1"/>
    <col min="2" max="2" width="7.85546875" style="66" customWidth="1"/>
    <col min="3" max="3" width="41.28515625" style="66" customWidth="1"/>
    <col min="4" max="4" width="7.28515625" style="66" customWidth="1"/>
    <col min="5" max="5" width="6.42578125" style="66" customWidth="1"/>
    <col min="6" max="6" width="9.42578125" style="66" customWidth="1"/>
    <col min="7" max="7" width="12.85546875" style="66" customWidth="1"/>
    <col min="8" max="8" width="0.140625" style="66" hidden="1" customWidth="1"/>
    <col min="9" max="9" width="16.42578125" style="66"/>
    <col min="10" max="10" width="17.85546875" style="66" customWidth="1"/>
    <col min="11" max="16384" width="16.42578125" style="66"/>
  </cols>
  <sheetData>
    <row r="1" spans="1:17" ht="17.25" customHeight="1">
      <c r="A1" s="223" t="s">
        <v>134</v>
      </c>
      <c r="B1" s="223"/>
      <c r="C1" s="223"/>
      <c r="D1" s="223"/>
      <c r="E1" s="223"/>
      <c r="F1" s="223"/>
      <c r="G1" s="223"/>
      <c r="H1" s="79"/>
    </row>
    <row r="2" spans="1:17" ht="59.25" customHeight="1">
      <c r="A2" s="224" t="s">
        <v>209</v>
      </c>
      <c r="B2" s="224"/>
      <c r="C2" s="224"/>
      <c r="D2" s="224"/>
      <c r="E2" s="224"/>
      <c r="F2" s="224"/>
      <c r="G2" s="224"/>
      <c r="H2" s="224"/>
    </row>
    <row r="3" spans="1:17" hidden="1">
      <c r="A3" s="224"/>
      <c r="B3" s="224"/>
      <c r="C3" s="224"/>
      <c r="D3" s="224"/>
      <c r="E3" s="224"/>
      <c r="F3" s="224"/>
      <c r="G3" s="224"/>
      <c r="H3" s="224"/>
    </row>
    <row r="4" spans="1:17" ht="40.5" customHeight="1">
      <c r="A4" s="29" t="s">
        <v>0</v>
      </c>
      <c r="B4" s="29" t="s">
        <v>188</v>
      </c>
      <c r="C4" s="29" t="s">
        <v>135</v>
      </c>
      <c r="D4" s="29" t="s">
        <v>131</v>
      </c>
      <c r="E4" s="29" t="s">
        <v>2</v>
      </c>
      <c r="F4" s="29" t="s">
        <v>3</v>
      </c>
      <c r="G4" s="29" t="s">
        <v>4</v>
      </c>
      <c r="H4" s="79"/>
    </row>
    <row r="5" spans="1:17" ht="306" customHeight="1">
      <c r="A5" s="29">
        <v>1</v>
      </c>
      <c r="B5" s="70" t="s">
        <v>200</v>
      </c>
      <c r="C5" s="70" t="s">
        <v>199</v>
      </c>
      <c r="D5" s="70" t="s">
        <v>103</v>
      </c>
      <c r="E5" s="102">
        <v>9</v>
      </c>
      <c r="F5" s="102">
        <v>336797.56</v>
      </c>
      <c r="G5" s="102">
        <f>SUM(E5*F5)</f>
        <v>3031178.04</v>
      </c>
      <c r="H5" s="29"/>
    </row>
    <row r="6" spans="1:17" ht="78" customHeight="1">
      <c r="A6" s="70">
        <v>2</v>
      </c>
      <c r="B6" s="70" t="s">
        <v>189</v>
      </c>
      <c r="C6" s="70" t="s">
        <v>190</v>
      </c>
      <c r="D6" s="70" t="s">
        <v>103</v>
      </c>
      <c r="E6" s="102">
        <v>3</v>
      </c>
      <c r="F6" s="102">
        <v>3390</v>
      </c>
      <c r="G6" s="102">
        <f>SUM(E6*F6)</f>
        <v>10170</v>
      </c>
      <c r="H6" s="79"/>
    </row>
    <row r="7" spans="1:17" ht="86.25" customHeight="1">
      <c r="A7" s="79">
        <v>2</v>
      </c>
      <c r="B7" s="70">
        <v>6.14</v>
      </c>
      <c r="C7" s="70" t="s">
        <v>203</v>
      </c>
      <c r="D7" s="79"/>
      <c r="E7" s="88"/>
      <c r="F7" s="88"/>
      <c r="G7" s="126"/>
      <c r="H7" s="79"/>
    </row>
    <row r="8" spans="1:17" s="123" customFormat="1" ht="18.75" customHeight="1">
      <c r="A8" s="79" t="s">
        <v>17</v>
      </c>
      <c r="B8" s="79" t="s">
        <v>204</v>
      </c>
      <c r="C8" s="70" t="s">
        <v>194</v>
      </c>
      <c r="D8" s="79" t="s">
        <v>132</v>
      </c>
      <c r="E8" s="88">
        <v>950</v>
      </c>
      <c r="F8" s="88">
        <v>235</v>
      </c>
      <c r="G8" s="126">
        <f>SUM(E8*F8)</f>
        <v>223250</v>
      </c>
      <c r="H8" s="69"/>
    </row>
    <row r="9" spans="1:17" ht="96" customHeight="1">
      <c r="A9" s="134">
        <v>3</v>
      </c>
      <c r="B9" s="70">
        <v>2.4</v>
      </c>
      <c r="C9" s="70" t="s">
        <v>146</v>
      </c>
      <c r="D9" s="135"/>
      <c r="E9" s="134"/>
      <c r="F9" s="135"/>
      <c r="G9" s="126"/>
      <c r="H9" s="79"/>
    </row>
    <row r="10" spans="1:17" ht="25.5" customHeight="1">
      <c r="A10" s="134" t="s">
        <v>17</v>
      </c>
      <c r="B10" s="70" t="s">
        <v>195</v>
      </c>
      <c r="C10" s="70" t="s">
        <v>177</v>
      </c>
      <c r="D10" s="70" t="s">
        <v>103</v>
      </c>
      <c r="E10" s="135">
        <v>4</v>
      </c>
      <c r="F10" s="135">
        <v>3171</v>
      </c>
      <c r="G10" s="126">
        <f>SUM(E10*F10)</f>
        <v>12684</v>
      </c>
      <c r="H10" s="79"/>
    </row>
    <row r="11" spans="1:17" ht="90.75" customHeight="1">
      <c r="A11" s="134">
        <v>4</v>
      </c>
      <c r="B11" s="136" t="s">
        <v>196</v>
      </c>
      <c r="C11" s="125" t="s">
        <v>197</v>
      </c>
      <c r="D11" s="135"/>
      <c r="E11" s="134"/>
      <c r="F11" s="135"/>
      <c r="G11" s="126"/>
      <c r="H11" s="79"/>
      <c r="K11" s="128"/>
      <c r="L11" s="129"/>
      <c r="M11" s="129"/>
      <c r="N11" s="129"/>
      <c r="O11" s="129"/>
      <c r="P11" s="129"/>
      <c r="Q11" s="130"/>
    </row>
    <row r="12" spans="1:17" ht="22.5" customHeight="1">
      <c r="A12" s="134" t="s">
        <v>17</v>
      </c>
      <c r="B12" s="136" t="s">
        <v>73</v>
      </c>
      <c r="C12" s="125" t="s">
        <v>198</v>
      </c>
      <c r="D12" s="135" t="s">
        <v>103</v>
      </c>
      <c r="E12" s="135">
        <v>4</v>
      </c>
      <c r="F12" s="135">
        <v>891</v>
      </c>
      <c r="G12" s="126">
        <f>SUM(E12*F12)</f>
        <v>3564</v>
      </c>
      <c r="H12" s="79"/>
      <c r="K12" s="131"/>
      <c r="L12" s="132"/>
      <c r="M12" s="132"/>
      <c r="N12" s="132"/>
      <c r="O12" s="132"/>
      <c r="P12" s="132"/>
      <c r="Q12" s="133"/>
    </row>
    <row r="13" spans="1:17" ht="22.5" customHeight="1">
      <c r="A13" s="134"/>
      <c r="B13" s="136"/>
      <c r="C13" s="125"/>
      <c r="D13" s="135"/>
      <c r="E13" s="135"/>
      <c r="F13" s="135"/>
      <c r="G13" s="126"/>
      <c r="H13" s="79"/>
      <c r="K13" s="132"/>
      <c r="L13" s="132"/>
      <c r="M13" s="132"/>
      <c r="N13" s="132"/>
      <c r="O13" s="132"/>
      <c r="P13" s="132"/>
      <c r="Q13" s="132"/>
    </row>
    <row r="14" spans="1:17" ht="72" customHeight="1">
      <c r="A14" s="79">
        <v>5</v>
      </c>
      <c r="B14" s="79">
        <v>9.1</v>
      </c>
      <c r="C14" s="70" t="s">
        <v>191</v>
      </c>
      <c r="D14" s="79"/>
      <c r="E14" s="88"/>
      <c r="F14" s="88"/>
      <c r="G14" s="126"/>
      <c r="H14" s="79"/>
    </row>
    <row r="15" spans="1:17" ht="22.5" customHeight="1">
      <c r="A15" s="79" t="s">
        <v>17</v>
      </c>
      <c r="B15" s="79" t="s">
        <v>201</v>
      </c>
      <c r="C15" s="124" t="s">
        <v>202</v>
      </c>
      <c r="D15" s="79" t="s">
        <v>103</v>
      </c>
      <c r="E15" s="88">
        <v>32</v>
      </c>
      <c r="F15" s="88">
        <v>255</v>
      </c>
      <c r="G15" s="126">
        <f>SUM(E15*F15)</f>
        <v>8160</v>
      </c>
      <c r="H15" s="79"/>
    </row>
    <row r="16" spans="1:17" ht="51" customHeight="1">
      <c r="A16" s="79">
        <v>6</v>
      </c>
      <c r="B16" s="70" t="s">
        <v>200</v>
      </c>
      <c r="C16" s="80" t="s">
        <v>210</v>
      </c>
      <c r="D16" s="70" t="s">
        <v>211</v>
      </c>
      <c r="E16" s="87">
        <v>187</v>
      </c>
      <c r="F16" s="87">
        <v>1721</v>
      </c>
      <c r="G16" s="126">
        <f>SUM(E16*F16)</f>
        <v>321827</v>
      </c>
      <c r="H16" s="79"/>
    </row>
    <row r="17" spans="1:8" ht="46.5" customHeight="1">
      <c r="A17" s="79">
        <v>7</v>
      </c>
      <c r="B17" s="70" t="s">
        <v>200</v>
      </c>
      <c r="C17" s="124" t="s">
        <v>212</v>
      </c>
      <c r="D17" s="79" t="s">
        <v>213</v>
      </c>
      <c r="E17" s="88">
        <v>305</v>
      </c>
      <c r="F17" s="88">
        <v>224</v>
      </c>
      <c r="G17" s="126">
        <f>SUM(E17*F17)</f>
        <v>68320</v>
      </c>
      <c r="H17" s="79"/>
    </row>
    <row r="18" spans="1:8">
      <c r="A18" s="225" t="s">
        <v>154</v>
      </c>
      <c r="B18" s="225"/>
      <c r="C18" s="225"/>
      <c r="D18" s="225"/>
      <c r="E18" s="225"/>
      <c r="F18" s="225"/>
      <c r="G18" s="127">
        <f>SUM(G5:G17)</f>
        <v>3679153.04</v>
      </c>
      <c r="H18" s="79"/>
    </row>
    <row r="19" spans="1:8">
      <c r="A19" s="225" t="s">
        <v>192</v>
      </c>
      <c r="B19" s="225"/>
      <c r="C19" s="225"/>
      <c r="D19" s="225"/>
      <c r="E19" s="225"/>
      <c r="F19" s="225"/>
      <c r="G19" s="127">
        <f>SUM(G18*1%)</f>
        <v>36791.530400000003</v>
      </c>
      <c r="H19" s="79"/>
    </row>
    <row r="20" spans="1:8">
      <c r="A20" s="225" t="s">
        <v>193</v>
      </c>
      <c r="B20" s="225"/>
      <c r="C20" s="225"/>
      <c r="D20" s="225"/>
      <c r="E20" s="225"/>
      <c r="F20" s="225"/>
      <c r="G20" s="127">
        <f>SUM(G18:G19)</f>
        <v>3715944.5704000001</v>
      </c>
      <c r="H20" s="79"/>
    </row>
    <row r="21" spans="1:8">
      <c r="A21" s="220" t="s">
        <v>208</v>
      </c>
      <c r="B21" s="221"/>
      <c r="C21" s="221"/>
      <c r="D21" s="221"/>
      <c r="E21" s="221"/>
      <c r="F21" s="222"/>
      <c r="G21" s="138">
        <v>3715945</v>
      </c>
      <c r="H21" s="79"/>
    </row>
    <row r="22" spans="1:8">
      <c r="C22" s="37"/>
    </row>
    <row r="32" spans="1:8" ht="12.75" customHeight="1"/>
  </sheetData>
  <mergeCells count="6">
    <mergeCell ref="A21:F21"/>
    <mergeCell ref="A1:G1"/>
    <mergeCell ref="A2:H3"/>
    <mergeCell ref="A18:F18"/>
    <mergeCell ref="A19:F19"/>
    <mergeCell ref="A20:F20"/>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IU24"/>
  <sheetViews>
    <sheetView topLeftCell="A8" workbookViewId="0">
      <selection sqref="A1:IV65536"/>
    </sheetView>
  </sheetViews>
  <sheetFormatPr defaultColWidth="9.28515625" defaultRowHeight="12.75"/>
  <cols>
    <col min="1" max="1" width="4.28515625" style="64" customWidth="1"/>
    <col min="2" max="2" width="7.28515625" style="65" customWidth="1"/>
    <col min="3" max="3" width="7" style="65" hidden="1" customWidth="1"/>
    <col min="4" max="4" width="41.7109375" style="64" customWidth="1"/>
    <col min="5" max="5" width="5.7109375" style="64" customWidth="1"/>
    <col min="6" max="6" width="8.140625" style="64" customWidth="1"/>
    <col min="7" max="7" width="7.42578125" style="65" customWidth="1"/>
    <col min="8" max="8" width="13.85546875" style="64" customWidth="1"/>
    <col min="9" max="20" width="9.140625" style="64" customWidth="1"/>
    <col min="21" max="21" width="9.28515625" style="64" bestFit="1" customWidth="1"/>
    <col min="22" max="22" width="9.140625" style="64" customWidth="1"/>
    <col min="23" max="24" width="9.28515625" style="64" bestFit="1" customWidth="1"/>
    <col min="25" max="28" width="9.140625" style="64" customWidth="1"/>
    <col min="29" max="29" width="9.28515625" style="64" bestFit="1" customWidth="1"/>
    <col min="30" max="30" width="9.140625" style="64" customWidth="1"/>
    <col min="31" max="32" width="9.28515625" style="64" bestFit="1" customWidth="1"/>
    <col min="33" max="36" width="9.140625" style="64" customWidth="1"/>
    <col min="37" max="37" width="9.28515625" style="64" bestFit="1" customWidth="1"/>
    <col min="38" max="38" width="9.140625" style="64" customWidth="1"/>
    <col min="39" max="40" width="9.28515625" style="64" bestFit="1" customWidth="1"/>
    <col min="41" max="44" width="9.140625" style="64" customWidth="1"/>
    <col min="45" max="45" width="9.28515625" style="64" bestFit="1" customWidth="1"/>
    <col min="46" max="46" width="9.140625" style="64" customWidth="1"/>
    <col min="47" max="48" width="9.28515625" style="64" bestFit="1" customWidth="1"/>
    <col min="49" max="52" width="9.140625" style="64" customWidth="1"/>
    <col min="53" max="53" width="9.28515625" style="64" bestFit="1" customWidth="1"/>
    <col min="54" max="54" width="9.140625" style="64" customWidth="1"/>
    <col min="55" max="56" width="9.28515625" style="64" bestFit="1" customWidth="1"/>
    <col min="57" max="60" width="9.140625" style="64" customWidth="1"/>
    <col min="61" max="61" width="9.28515625" style="64" bestFit="1" customWidth="1"/>
    <col min="62" max="62" width="9.140625" style="64" customWidth="1"/>
    <col min="63" max="64" width="9.28515625" style="64" bestFit="1" customWidth="1"/>
    <col min="65" max="68" width="9.140625" style="64" customWidth="1"/>
    <col min="69" max="69" width="9.28515625" style="64" bestFit="1" customWidth="1"/>
    <col min="70" max="70" width="9.140625" style="64" customWidth="1"/>
    <col min="71" max="72" width="9.28515625" style="64" bestFit="1" customWidth="1"/>
    <col min="73" max="76" width="9.140625" style="64" customWidth="1"/>
    <col min="77" max="77" width="9.28515625" style="64" bestFit="1" customWidth="1"/>
    <col min="78" max="78" width="9.140625" style="64" customWidth="1"/>
    <col min="79" max="80" width="9.28515625" style="64" bestFit="1" customWidth="1"/>
    <col min="81" max="84" width="9.140625" style="64" customWidth="1"/>
    <col min="85" max="85" width="9.28515625" style="64" bestFit="1" customWidth="1"/>
    <col min="86" max="86" width="9.140625" style="64" customWidth="1"/>
    <col min="87" max="88" width="9.28515625" style="64" bestFit="1" customWidth="1"/>
    <col min="89" max="92" width="9.140625" style="64" customWidth="1"/>
    <col min="93" max="93" width="9.28515625" style="64" bestFit="1" customWidth="1"/>
    <col min="94" max="94" width="9.140625" style="64" customWidth="1"/>
    <col min="95" max="96" width="9.28515625" style="64" bestFit="1" customWidth="1"/>
    <col min="97" max="100" width="9.140625" style="64" customWidth="1"/>
    <col min="101" max="101" width="9.28515625" style="64" bestFit="1" customWidth="1"/>
    <col min="102" max="102" width="9.140625" style="64" customWidth="1"/>
    <col min="103" max="104" width="9.28515625" style="64" bestFit="1" customWidth="1"/>
    <col min="105" max="108" width="9.140625" style="64" customWidth="1"/>
    <col min="109" max="109" width="9.28515625" style="64" bestFit="1" customWidth="1"/>
    <col min="110" max="110" width="9.140625" style="64" customWidth="1"/>
    <col min="111" max="112" width="9.28515625" style="64" bestFit="1" customWidth="1"/>
    <col min="113" max="116" width="9.140625" style="64" customWidth="1"/>
    <col min="117" max="117" width="9.28515625" style="64" bestFit="1" customWidth="1"/>
    <col min="118" max="118" width="9.140625" style="64" customWidth="1"/>
    <col min="119" max="120" width="9.28515625" style="64" bestFit="1" customWidth="1"/>
    <col min="121" max="124" width="9.140625" style="64" customWidth="1"/>
    <col min="125" max="125" width="9.28515625" style="64" bestFit="1" customWidth="1"/>
    <col min="126" max="126" width="9.140625" style="64" customWidth="1"/>
    <col min="127" max="128" width="9.28515625" style="64" bestFit="1" customWidth="1"/>
    <col min="129" max="132" width="9.140625" style="64" customWidth="1"/>
    <col min="133" max="133" width="9.28515625" style="64" bestFit="1" customWidth="1"/>
    <col min="134" max="134" width="9.140625" style="64" customWidth="1"/>
    <col min="135" max="136" width="9.28515625" style="64" bestFit="1" customWidth="1"/>
    <col min="137" max="140" width="9.140625" style="64" customWidth="1"/>
    <col min="141" max="141" width="9.28515625" style="64" bestFit="1" customWidth="1"/>
    <col min="142" max="142" width="9.140625" style="64" customWidth="1"/>
    <col min="143" max="144" width="9.28515625" style="64" bestFit="1" customWidth="1"/>
    <col min="145" max="148" width="9.140625" style="64" customWidth="1"/>
    <col min="149" max="149" width="9.28515625" style="64" bestFit="1" customWidth="1"/>
    <col min="150" max="150" width="9.140625" style="64" customWidth="1"/>
    <col min="151" max="152" width="9.28515625" style="64" bestFit="1" customWidth="1"/>
    <col min="153" max="156" width="9.140625" style="64" customWidth="1"/>
    <col min="157" max="157" width="9.28515625" style="64" bestFit="1" customWidth="1"/>
    <col min="158" max="158" width="9.140625" style="64" customWidth="1"/>
    <col min="159" max="160" width="9.28515625" style="64" bestFit="1" customWidth="1"/>
    <col min="161" max="164" width="9.140625" style="64" customWidth="1"/>
    <col min="165" max="165" width="9.28515625" style="64" bestFit="1" customWidth="1"/>
    <col min="166" max="166" width="9.140625" style="64" customWidth="1"/>
    <col min="167" max="168" width="9.28515625" style="64" bestFit="1" customWidth="1"/>
    <col min="169" max="172" width="9.140625" style="64" customWidth="1"/>
    <col min="173" max="173" width="9.28515625" style="64" bestFit="1" customWidth="1"/>
    <col min="174" max="174" width="9.140625" style="64" customWidth="1"/>
    <col min="175" max="176" width="9.28515625" style="64" bestFit="1" customWidth="1"/>
    <col min="177" max="180" width="9.140625" style="64" customWidth="1"/>
    <col min="181" max="181" width="9.28515625" style="64" bestFit="1" customWidth="1"/>
    <col min="182" max="182" width="9.140625" style="64" customWidth="1"/>
    <col min="183" max="184" width="9.28515625" style="64" bestFit="1" customWidth="1"/>
    <col min="185" max="188" width="9.140625" style="64" customWidth="1"/>
    <col min="189" max="189" width="9.28515625" style="64" bestFit="1" customWidth="1"/>
    <col min="190" max="190" width="9.140625" style="64" customWidth="1"/>
    <col min="191" max="192" width="9.28515625" style="64" bestFit="1" customWidth="1"/>
    <col min="193" max="196" width="9.140625" style="64" customWidth="1"/>
    <col min="197" max="197" width="9.28515625" style="64" bestFit="1" customWidth="1"/>
    <col min="198" max="198" width="9.140625" style="64" customWidth="1"/>
    <col min="199" max="200" width="9.28515625" style="64" bestFit="1" customWidth="1"/>
    <col min="201" max="204" width="9.140625" style="64" customWidth="1"/>
    <col min="205" max="205" width="9.28515625" style="64" bestFit="1" customWidth="1"/>
    <col min="206" max="206" width="9.140625" style="64" customWidth="1"/>
    <col min="207" max="208" width="9.28515625" style="64" bestFit="1" customWidth="1"/>
    <col min="209" max="212" width="9.140625" style="64" customWidth="1"/>
    <col min="213" max="213" width="9.28515625" style="64" bestFit="1" customWidth="1"/>
    <col min="214" max="214" width="9.140625" style="64" customWidth="1"/>
    <col min="215" max="216" width="9.28515625" style="64" bestFit="1" customWidth="1"/>
    <col min="217" max="220" width="9.140625" style="64" customWidth="1"/>
    <col min="221" max="221" width="9.28515625" style="64" bestFit="1" customWidth="1"/>
    <col min="222" max="222" width="9.140625" style="64" customWidth="1"/>
    <col min="223" max="224" width="9.28515625" style="64" bestFit="1" customWidth="1"/>
    <col min="225" max="228" width="9.140625" style="64" customWidth="1"/>
    <col min="229" max="229" width="9.28515625" style="64" bestFit="1" customWidth="1"/>
    <col min="230" max="230" width="9.140625" style="64" customWidth="1"/>
    <col min="231" max="232" width="9.28515625" style="64" bestFit="1" customWidth="1"/>
    <col min="233" max="236" width="9.140625" style="64" customWidth="1"/>
    <col min="237" max="237" width="9.28515625" style="64" bestFit="1" customWidth="1"/>
    <col min="238" max="238" width="9.140625" style="64" customWidth="1"/>
    <col min="239" max="240" width="9.28515625" style="64" bestFit="1" customWidth="1"/>
    <col min="241" max="244" width="9.140625" style="64" customWidth="1"/>
    <col min="245" max="245" width="9.28515625" style="64" bestFit="1" customWidth="1"/>
    <col min="246" max="246" width="9.140625" style="64" customWidth="1"/>
    <col min="247" max="248" width="9.28515625" style="64" bestFit="1" customWidth="1"/>
    <col min="249" max="252" width="9.140625" style="64" customWidth="1"/>
    <col min="253" max="253" width="9.28515625" style="64" bestFit="1" customWidth="1"/>
    <col min="254" max="254" width="9.140625" style="64" customWidth="1"/>
    <col min="255" max="16384" width="9.28515625" style="64"/>
  </cols>
  <sheetData>
    <row r="1" spans="1:8" ht="18.75" customHeight="1">
      <c r="A1" s="69"/>
      <c r="B1" s="199" t="s">
        <v>134</v>
      </c>
      <c r="C1" s="199"/>
      <c r="D1" s="199"/>
      <c r="E1" s="199"/>
      <c r="F1" s="199"/>
      <c r="G1" s="199"/>
      <c r="H1" s="199"/>
    </row>
    <row r="2" spans="1:8">
      <c r="A2" s="200"/>
      <c r="B2" s="199" t="s">
        <v>205</v>
      </c>
      <c r="C2" s="199"/>
      <c r="D2" s="199"/>
      <c r="E2" s="199"/>
      <c r="F2" s="199"/>
      <c r="G2" s="199"/>
      <c r="H2" s="199"/>
    </row>
    <row r="3" spans="1:8" ht="17.25" customHeight="1">
      <c r="A3" s="201"/>
      <c r="B3" s="199"/>
      <c r="C3" s="199"/>
      <c r="D3" s="199"/>
      <c r="E3" s="199"/>
      <c r="F3" s="199"/>
      <c r="G3" s="199"/>
      <c r="H3" s="199"/>
    </row>
    <row r="4" spans="1:8" ht="91.5" hidden="1" customHeight="1">
      <c r="A4" s="69"/>
      <c r="B4" s="199"/>
      <c r="C4" s="199"/>
      <c r="D4" s="199"/>
      <c r="E4" s="199"/>
      <c r="F4" s="199"/>
      <c r="G4" s="199"/>
      <c r="H4" s="199"/>
    </row>
    <row r="5" spans="1:8" ht="25.5">
      <c r="A5" s="71" t="s">
        <v>0</v>
      </c>
      <c r="B5" s="71" t="s">
        <v>170</v>
      </c>
      <c r="C5" s="72" t="s">
        <v>1</v>
      </c>
      <c r="D5" s="29" t="s">
        <v>135</v>
      </c>
      <c r="E5" s="71" t="s">
        <v>131</v>
      </c>
      <c r="F5" s="71" t="s">
        <v>2</v>
      </c>
      <c r="G5" s="71" t="s">
        <v>3</v>
      </c>
      <c r="H5" s="71" t="s">
        <v>4</v>
      </c>
    </row>
    <row r="6" spans="1:8" ht="103.5" customHeight="1">
      <c r="A6" s="73">
        <v>1</v>
      </c>
      <c r="B6" s="74">
        <v>1.1000000000000001</v>
      </c>
      <c r="D6" s="75" t="s">
        <v>136</v>
      </c>
      <c r="E6" s="77"/>
      <c r="F6" s="76"/>
      <c r="G6" s="77"/>
      <c r="H6" s="77"/>
    </row>
    <row r="7" spans="1:8">
      <c r="A7" s="78" t="s">
        <v>17</v>
      </c>
      <c r="B7" s="79" t="s">
        <v>137</v>
      </c>
      <c r="D7" s="80" t="s">
        <v>138</v>
      </c>
      <c r="E7" s="82" t="s">
        <v>171</v>
      </c>
      <c r="F7" s="81">
        <v>20</v>
      </c>
      <c r="G7" s="83">
        <v>757</v>
      </c>
      <c r="H7" s="84">
        <f>SUM(F7*G7)</f>
        <v>15140</v>
      </c>
    </row>
    <row r="8" spans="1:8" ht="63.75">
      <c r="A8" s="78">
        <v>2</v>
      </c>
      <c r="B8" s="79">
        <v>1.1399999999999999</v>
      </c>
      <c r="C8" s="85"/>
      <c r="D8" s="80" t="s">
        <v>114</v>
      </c>
      <c r="E8" s="82"/>
      <c r="F8" s="81"/>
      <c r="G8" s="83"/>
      <c r="H8" s="84">
        <f t="shared" ref="H8:H19" si="0">SUM(F8*G8)</f>
        <v>0</v>
      </c>
    </row>
    <row r="9" spans="1:8">
      <c r="A9" s="78" t="s">
        <v>21</v>
      </c>
      <c r="B9" s="79" t="s">
        <v>140</v>
      </c>
      <c r="D9" s="86" t="s">
        <v>141</v>
      </c>
      <c r="E9" s="79" t="s">
        <v>132</v>
      </c>
      <c r="F9" s="87">
        <v>45</v>
      </c>
      <c r="G9" s="88">
        <v>137</v>
      </c>
      <c r="H9" s="84">
        <f t="shared" si="0"/>
        <v>6165</v>
      </c>
    </row>
    <row r="10" spans="1:8">
      <c r="A10" s="78" t="s">
        <v>19</v>
      </c>
      <c r="B10" s="79" t="s">
        <v>59</v>
      </c>
      <c r="D10" s="80" t="s">
        <v>173</v>
      </c>
      <c r="E10" s="79" t="s">
        <v>132</v>
      </c>
      <c r="F10" s="87">
        <v>135</v>
      </c>
      <c r="G10" s="88">
        <v>168</v>
      </c>
      <c r="H10" s="84">
        <f t="shared" si="0"/>
        <v>22680</v>
      </c>
    </row>
    <row r="11" spans="1:8">
      <c r="A11" s="78" t="s">
        <v>26</v>
      </c>
      <c r="B11" s="79" t="s">
        <v>207</v>
      </c>
      <c r="D11" s="86" t="s">
        <v>206</v>
      </c>
      <c r="E11" s="79" t="s">
        <v>132</v>
      </c>
      <c r="F11" s="87">
        <v>35</v>
      </c>
      <c r="G11" s="88">
        <v>536</v>
      </c>
      <c r="H11" s="84">
        <f t="shared" si="0"/>
        <v>18760</v>
      </c>
    </row>
    <row r="12" spans="1:8" ht="89.25">
      <c r="A12" s="78">
        <v>3</v>
      </c>
      <c r="B12" s="79">
        <v>1.31</v>
      </c>
      <c r="D12" s="86" t="s">
        <v>143</v>
      </c>
      <c r="E12" s="82" t="s">
        <v>103</v>
      </c>
      <c r="F12" s="90">
        <v>8</v>
      </c>
      <c r="G12" s="83">
        <v>313</v>
      </c>
      <c r="H12" s="84">
        <f t="shared" si="0"/>
        <v>2504</v>
      </c>
    </row>
    <row r="13" spans="1:8" ht="76.5">
      <c r="A13" s="78">
        <v>4</v>
      </c>
      <c r="B13" s="79">
        <v>1.32</v>
      </c>
      <c r="D13" s="86" t="s">
        <v>144</v>
      </c>
      <c r="E13" s="82" t="s">
        <v>103</v>
      </c>
      <c r="F13" s="81">
        <v>8</v>
      </c>
      <c r="G13" s="83">
        <v>406</v>
      </c>
      <c r="H13" s="84">
        <f t="shared" si="0"/>
        <v>3248</v>
      </c>
    </row>
    <row r="14" spans="1:8" ht="89.25">
      <c r="A14" s="78">
        <v>5</v>
      </c>
      <c r="B14" s="92">
        <v>2.4</v>
      </c>
      <c r="D14" s="86" t="s">
        <v>176</v>
      </c>
      <c r="E14" s="82"/>
      <c r="F14" s="81"/>
      <c r="G14" s="82"/>
      <c r="H14" s="84">
        <f t="shared" si="0"/>
        <v>0</v>
      </c>
    </row>
    <row r="15" spans="1:8">
      <c r="A15" s="78" t="s">
        <v>17</v>
      </c>
      <c r="B15" s="88" t="s">
        <v>147</v>
      </c>
      <c r="D15" s="86" t="s">
        <v>177</v>
      </c>
      <c r="E15" s="82" t="s">
        <v>103</v>
      </c>
      <c r="F15" s="81">
        <v>1</v>
      </c>
      <c r="G15" s="83">
        <v>3171</v>
      </c>
      <c r="H15" s="84">
        <f t="shared" si="0"/>
        <v>3171</v>
      </c>
    </row>
    <row r="16" spans="1:8" ht="69.75" customHeight="1">
      <c r="A16" s="78">
        <v>6</v>
      </c>
      <c r="B16" s="88">
        <v>2.1</v>
      </c>
      <c r="C16" s="85"/>
      <c r="D16" s="80" t="s">
        <v>148</v>
      </c>
      <c r="E16" s="82"/>
      <c r="F16" s="81"/>
      <c r="G16" s="83"/>
      <c r="H16" s="84">
        <f t="shared" si="0"/>
        <v>0</v>
      </c>
    </row>
    <row r="17" spans="1:255">
      <c r="A17" s="78" t="s">
        <v>17</v>
      </c>
      <c r="B17" s="88" t="s">
        <v>73</v>
      </c>
      <c r="C17" s="85"/>
      <c r="D17" s="80" t="s">
        <v>149</v>
      </c>
      <c r="E17" s="82" t="s">
        <v>103</v>
      </c>
      <c r="F17" s="81">
        <v>24</v>
      </c>
      <c r="G17" s="83">
        <v>173</v>
      </c>
      <c r="H17" s="84">
        <f t="shared" si="0"/>
        <v>4152</v>
      </c>
    </row>
    <row r="18" spans="1:255" ht="18" customHeight="1">
      <c r="A18" s="78" t="s">
        <v>21</v>
      </c>
      <c r="B18" s="88" t="s">
        <v>178</v>
      </c>
      <c r="C18" s="93"/>
      <c r="D18" s="94" t="s">
        <v>179</v>
      </c>
      <c r="E18" s="82" t="s">
        <v>103</v>
      </c>
      <c r="F18" s="81">
        <v>1</v>
      </c>
      <c r="G18" s="83">
        <v>891</v>
      </c>
      <c r="H18" s="84">
        <f t="shared" si="0"/>
        <v>891</v>
      </c>
      <c r="I18" s="95"/>
      <c r="J18" s="95"/>
      <c r="K18" s="95"/>
      <c r="L18" s="95"/>
      <c r="M18" s="95"/>
      <c r="N18" s="95"/>
      <c r="O18" s="95"/>
      <c r="P18" s="95"/>
      <c r="Q18" s="95"/>
      <c r="R18" s="95"/>
      <c r="S18" s="95"/>
      <c r="T18" s="96"/>
      <c r="U18" s="97"/>
      <c r="V18" s="98"/>
      <c r="W18" s="99"/>
      <c r="X18" s="100"/>
      <c r="Y18" s="95"/>
      <c r="Z18" s="101"/>
      <c r="AA18" s="98"/>
      <c r="AB18" s="96"/>
      <c r="AC18" s="97"/>
      <c r="AD18" s="98"/>
      <c r="AE18" s="99"/>
      <c r="AF18" s="100"/>
      <c r="AG18" s="95"/>
      <c r="AH18" s="101"/>
      <c r="AI18" s="98"/>
      <c r="AJ18" s="96"/>
      <c r="AK18" s="97"/>
      <c r="AL18" s="98"/>
      <c r="AM18" s="99"/>
      <c r="AN18" s="100"/>
      <c r="AO18" s="95"/>
      <c r="AP18" s="101"/>
      <c r="AQ18" s="98"/>
      <c r="AR18" s="96"/>
      <c r="AS18" s="97"/>
      <c r="AT18" s="98"/>
      <c r="AU18" s="99"/>
      <c r="AV18" s="100"/>
      <c r="AW18" s="95"/>
      <c r="AX18" s="101"/>
      <c r="AY18" s="98"/>
      <c r="AZ18" s="96"/>
      <c r="BA18" s="97"/>
      <c r="BB18" s="98"/>
      <c r="BC18" s="99"/>
      <c r="BD18" s="100"/>
      <c r="BE18" s="95"/>
      <c r="BF18" s="101"/>
      <c r="BG18" s="98"/>
      <c r="BH18" s="96"/>
      <c r="BI18" s="97"/>
      <c r="BJ18" s="98"/>
      <c r="BK18" s="99"/>
      <c r="BL18" s="100"/>
      <c r="BM18" s="95"/>
      <c r="BN18" s="101"/>
      <c r="BO18" s="98"/>
      <c r="BP18" s="96"/>
      <c r="BQ18" s="97"/>
      <c r="BR18" s="98"/>
      <c r="BS18" s="99"/>
      <c r="BT18" s="100"/>
      <c r="BU18" s="95"/>
      <c r="BV18" s="101"/>
      <c r="BW18" s="98"/>
      <c r="BX18" s="96"/>
      <c r="BY18" s="97"/>
      <c r="BZ18" s="98"/>
      <c r="CA18" s="99"/>
      <c r="CB18" s="100"/>
      <c r="CC18" s="95"/>
      <c r="CD18" s="101"/>
      <c r="CE18" s="98"/>
      <c r="CF18" s="96"/>
      <c r="CG18" s="97"/>
      <c r="CH18" s="98"/>
      <c r="CI18" s="99"/>
      <c r="CJ18" s="100"/>
      <c r="CK18" s="95"/>
      <c r="CL18" s="101"/>
      <c r="CM18" s="98"/>
      <c r="CN18" s="96"/>
      <c r="CO18" s="97"/>
      <c r="CP18" s="98"/>
      <c r="CQ18" s="99"/>
      <c r="CR18" s="100"/>
      <c r="CS18" s="95"/>
      <c r="CT18" s="101"/>
      <c r="CU18" s="98"/>
      <c r="CV18" s="96"/>
      <c r="CW18" s="97"/>
      <c r="CX18" s="98"/>
      <c r="CY18" s="99"/>
      <c r="CZ18" s="100"/>
      <c r="DA18" s="95"/>
      <c r="DB18" s="101"/>
      <c r="DC18" s="98"/>
      <c r="DD18" s="96"/>
      <c r="DE18" s="97"/>
      <c r="DF18" s="98"/>
      <c r="DG18" s="99"/>
      <c r="DH18" s="100"/>
      <c r="DI18" s="95"/>
      <c r="DJ18" s="101"/>
      <c r="DK18" s="98"/>
      <c r="DL18" s="96"/>
      <c r="DM18" s="97"/>
      <c r="DN18" s="98"/>
      <c r="DO18" s="99"/>
      <c r="DP18" s="100"/>
      <c r="DQ18" s="95"/>
      <c r="DR18" s="101"/>
      <c r="DS18" s="98"/>
      <c r="DT18" s="96"/>
      <c r="DU18" s="97"/>
      <c r="DV18" s="98"/>
      <c r="DW18" s="99"/>
      <c r="DX18" s="100"/>
      <c r="DY18" s="95"/>
      <c r="DZ18" s="101"/>
      <c r="EA18" s="98"/>
      <c r="EB18" s="96"/>
      <c r="EC18" s="97"/>
      <c r="ED18" s="98"/>
      <c r="EE18" s="99"/>
      <c r="EF18" s="100"/>
      <c r="EG18" s="95"/>
      <c r="EH18" s="101"/>
      <c r="EI18" s="98"/>
      <c r="EJ18" s="96"/>
      <c r="EK18" s="97"/>
      <c r="EL18" s="98"/>
      <c r="EM18" s="99"/>
      <c r="EN18" s="100"/>
      <c r="EO18" s="95"/>
      <c r="EP18" s="101"/>
      <c r="EQ18" s="98"/>
      <c r="ER18" s="96"/>
      <c r="ES18" s="97"/>
      <c r="ET18" s="98"/>
      <c r="EU18" s="99"/>
      <c r="EV18" s="100"/>
      <c r="EW18" s="95"/>
      <c r="EX18" s="101"/>
      <c r="EY18" s="98"/>
      <c r="EZ18" s="96"/>
      <c r="FA18" s="97"/>
      <c r="FB18" s="98"/>
      <c r="FC18" s="99"/>
      <c r="FD18" s="100"/>
      <c r="FE18" s="95"/>
      <c r="FF18" s="101"/>
      <c r="FG18" s="98"/>
      <c r="FH18" s="96"/>
      <c r="FI18" s="97"/>
      <c r="FJ18" s="98"/>
      <c r="FK18" s="99"/>
      <c r="FL18" s="100"/>
      <c r="FM18" s="95"/>
      <c r="FN18" s="101"/>
      <c r="FO18" s="98"/>
      <c r="FP18" s="96"/>
      <c r="FQ18" s="97"/>
      <c r="FR18" s="98"/>
      <c r="FS18" s="99"/>
      <c r="FT18" s="100"/>
      <c r="FU18" s="95"/>
      <c r="FV18" s="101"/>
      <c r="FW18" s="98"/>
      <c r="FX18" s="96"/>
      <c r="FY18" s="97"/>
      <c r="FZ18" s="98"/>
      <c r="GA18" s="99"/>
      <c r="GB18" s="100"/>
      <c r="GC18" s="95"/>
      <c r="GD18" s="101"/>
      <c r="GE18" s="98"/>
      <c r="GF18" s="96"/>
      <c r="GG18" s="97"/>
      <c r="GH18" s="98"/>
      <c r="GI18" s="99"/>
      <c r="GJ18" s="100"/>
      <c r="GK18" s="95"/>
      <c r="GL18" s="101"/>
      <c r="GM18" s="98"/>
      <c r="GN18" s="96"/>
      <c r="GO18" s="97"/>
      <c r="GP18" s="98"/>
      <c r="GQ18" s="99"/>
      <c r="GR18" s="100"/>
      <c r="GS18" s="95"/>
      <c r="GT18" s="101"/>
      <c r="GU18" s="98"/>
      <c r="GV18" s="96"/>
      <c r="GW18" s="97"/>
      <c r="GX18" s="98"/>
      <c r="GY18" s="99"/>
      <c r="GZ18" s="100"/>
      <c r="HA18" s="95"/>
      <c r="HB18" s="101"/>
      <c r="HC18" s="98"/>
      <c r="HD18" s="96"/>
      <c r="HE18" s="97"/>
      <c r="HF18" s="98"/>
      <c r="HG18" s="99"/>
      <c r="HH18" s="100"/>
      <c r="HI18" s="95"/>
      <c r="HJ18" s="101"/>
      <c r="HK18" s="98"/>
      <c r="HL18" s="96"/>
      <c r="HM18" s="97"/>
      <c r="HN18" s="98"/>
      <c r="HO18" s="99"/>
      <c r="HP18" s="100"/>
      <c r="HQ18" s="95"/>
      <c r="HR18" s="101"/>
      <c r="HS18" s="98"/>
      <c r="HT18" s="96"/>
      <c r="HU18" s="97"/>
      <c r="HV18" s="98"/>
      <c r="HW18" s="99"/>
      <c r="HX18" s="100"/>
      <c r="HY18" s="95"/>
      <c r="HZ18" s="101"/>
      <c r="IA18" s="98"/>
      <c r="IB18" s="96"/>
      <c r="IC18" s="97"/>
      <c r="ID18" s="98"/>
      <c r="IE18" s="99"/>
      <c r="IF18" s="100"/>
      <c r="IG18" s="95"/>
      <c r="IH18" s="101"/>
      <c r="II18" s="98"/>
      <c r="IJ18" s="96"/>
      <c r="IK18" s="97"/>
      <c r="IL18" s="98"/>
      <c r="IM18" s="99"/>
      <c r="IN18" s="100"/>
      <c r="IO18" s="95"/>
      <c r="IP18" s="101"/>
      <c r="IQ18" s="98"/>
      <c r="IR18" s="96"/>
      <c r="IS18" s="97"/>
      <c r="IT18" s="98"/>
      <c r="IU18" s="99"/>
    </row>
    <row r="19" spans="1:255" ht="39" customHeight="1">
      <c r="A19" s="78">
        <v>7</v>
      </c>
      <c r="B19" s="102" t="s">
        <v>152</v>
      </c>
      <c r="C19" s="93"/>
      <c r="D19" s="103" t="s">
        <v>153</v>
      </c>
      <c r="E19" s="82" t="s">
        <v>103</v>
      </c>
      <c r="F19" s="81">
        <v>4</v>
      </c>
      <c r="G19" s="83">
        <v>28</v>
      </c>
      <c r="H19" s="84">
        <f t="shared" si="0"/>
        <v>112</v>
      </c>
    </row>
    <row r="20" spans="1:255">
      <c r="A20" s="105"/>
      <c r="B20" s="113"/>
      <c r="C20" s="113"/>
      <c r="D20" s="113" t="s">
        <v>154</v>
      </c>
      <c r="E20" s="113"/>
      <c r="F20" s="113"/>
      <c r="G20" s="213">
        <f>SUM(H7:H19)</f>
        <v>76823</v>
      </c>
      <c r="H20" s="214"/>
      <c r="Q20" s="115"/>
    </row>
    <row r="21" spans="1:255" ht="12.75" customHeight="1">
      <c r="A21" s="119"/>
      <c r="B21" s="177" t="s">
        <v>185</v>
      </c>
      <c r="C21" s="207"/>
      <c r="D21" s="207"/>
      <c r="E21" s="120"/>
      <c r="F21" s="120"/>
      <c r="G21" s="227">
        <f>SUM(G20/100)</f>
        <v>768.23</v>
      </c>
      <c r="H21" s="228"/>
    </row>
    <row r="22" spans="1:255">
      <c r="A22" s="69"/>
      <c r="B22" s="82"/>
      <c r="C22" s="82"/>
      <c r="D22" s="121" t="s">
        <v>186</v>
      </c>
      <c r="E22" s="137"/>
      <c r="F22" s="137"/>
      <c r="G22" s="229">
        <f>SUM(G20:G21)</f>
        <v>77591.23</v>
      </c>
      <c r="H22" s="230"/>
    </row>
    <row r="23" spans="1:255">
      <c r="A23" s="69"/>
      <c r="B23" s="82"/>
      <c r="C23" s="82"/>
      <c r="D23" s="117" t="s">
        <v>208</v>
      </c>
      <c r="E23" s="69"/>
      <c r="F23" s="69"/>
      <c r="G23" s="226">
        <v>68416</v>
      </c>
      <c r="H23" s="226"/>
    </row>
    <row r="24" spans="1:255">
      <c r="H24" s="122"/>
    </row>
  </sheetData>
  <mergeCells count="8">
    <mergeCell ref="B1:H1"/>
    <mergeCell ref="A2:A3"/>
    <mergeCell ref="B2:H4"/>
    <mergeCell ref="G23:H23"/>
    <mergeCell ref="G20:H20"/>
    <mergeCell ref="B21:D21"/>
    <mergeCell ref="G21:H21"/>
    <mergeCell ref="G22:H22"/>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Q32"/>
  <sheetViews>
    <sheetView workbookViewId="0">
      <selection activeCell="I5" sqref="I5"/>
    </sheetView>
  </sheetViews>
  <sheetFormatPr defaultColWidth="16.42578125" defaultRowHeight="12.75"/>
  <cols>
    <col min="1" max="1" width="4.28515625" style="66" customWidth="1"/>
    <col min="2" max="2" width="7.85546875" style="66" customWidth="1"/>
    <col min="3" max="3" width="40.28515625" style="66" customWidth="1"/>
    <col min="4" max="4" width="7.28515625" style="66" customWidth="1"/>
    <col min="5" max="5" width="6.42578125" style="66" customWidth="1"/>
    <col min="6" max="6" width="9.42578125" style="66" customWidth="1"/>
    <col min="7" max="7" width="13.42578125" style="66" customWidth="1"/>
    <col min="8" max="8" width="0.140625" style="66" hidden="1" customWidth="1"/>
    <col min="9" max="9" width="16.42578125" style="66"/>
    <col min="10" max="10" width="17.85546875" style="66" customWidth="1"/>
    <col min="11" max="16384" width="16.42578125" style="66"/>
  </cols>
  <sheetData>
    <row r="1" spans="1:17" ht="17.25" customHeight="1">
      <c r="A1" s="223" t="s">
        <v>134</v>
      </c>
      <c r="B1" s="223"/>
      <c r="C1" s="223"/>
      <c r="D1" s="223"/>
      <c r="E1" s="223"/>
      <c r="F1" s="223"/>
      <c r="G1" s="223"/>
      <c r="H1" s="79"/>
    </row>
    <row r="2" spans="1:17" ht="59.25" customHeight="1">
      <c r="A2" s="224" t="s">
        <v>209</v>
      </c>
      <c r="B2" s="224"/>
      <c r="C2" s="224"/>
      <c r="D2" s="224"/>
      <c r="E2" s="224"/>
      <c r="F2" s="224"/>
      <c r="G2" s="224"/>
      <c r="H2" s="224"/>
    </row>
    <row r="3" spans="1:17" hidden="1">
      <c r="A3" s="224"/>
      <c r="B3" s="224"/>
      <c r="C3" s="224"/>
      <c r="D3" s="224"/>
      <c r="E3" s="224"/>
      <c r="F3" s="224"/>
      <c r="G3" s="224"/>
      <c r="H3" s="224"/>
    </row>
    <row r="4" spans="1:17" ht="40.5" customHeight="1">
      <c r="A4" s="29" t="s">
        <v>0</v>
      </c>
      <c r="B4" s="29" t="s">
        <v>188</v>
      </c>
      <c r="C4" s="29" t="s">
        <v>135</v>
      </c>
      <c r="D4" s="29" t="s">
        <v>131</v>
      </c>
      <c r="E4" s="29" t="s">
        <v>2</v>
      </c>
      <c r="F4" s="29" t="s">
        <v>3</v>
      </c>
      <c r="G4" s="29" t="s">
        <v>4</v>
      </c>
      <c r="H4" s="79"/>
    </row>
    <row r="5" spans="1:17" ht="306" customHeight="1">
      <c r="A5" s="29">
        <v>1</v>
      </c>
      <c r="B5" s="70" t="s">
        <v>200</v>
      </c>
      <c r="C5" s="70" t="s">
        <v>199</v>
      </c>
      <c r="D5" s="70" t="s">
        <v>103</v>
      </c>
      <c r="E5" s="102">
        <v>9</v>
      </c>
      <c r="F5" s="102">
        <v>336797.56</v>
      </c>
      <c r="G5" s="102">
        <f>SUM(E5*F5)</f>
        <v>3031178.04</v>
      </c>
      <c r="H5" s="29"/>
    </row>
    <row r="6" spans="1:17" ht="78" customHeight="1">
      <c r="A6" s="70">
        <v>2</v>
      </c>
      <c r="B6" s="70" t="s">
        <v>189</v>
      </c>
      <c r="C6" s="70" t="s">
        <v>190</v>
      </c>
      <c r="D6" s="70" t="s">
        <v>103</v>
      </c>
      <c r="E6" s="102">
        <v>3</v>
      </c>
      <c r="F6" s="102">
        <v>3390</v>
      </c>
      <c r="G6" s="102">
        <f>SUM(E6*F6)</f>
        <v>10170</v>
      </c>
      <c r="H6" s="79"/>
    </row>
    <row r="7" spans="1:17" ht="86.25" customHeight="1">
      <c r="A7" s="79">
        <v>2</v>
      </c>
      <c r="B7" s="70">
        <v>6.14</v>
      </c>
      <c r="C7" s="70" t="s">
        <v>203</v>
      </c>
      <c r="D7" s="79"/>
      <c r="E7" s="88"/>
      <c r="F7" s="88"/>
      <c r="G7" s="126"/>
      <c r="H7" s="79"/>
    </row>
    <row r="8" spans="1:17" s="123" customFormat="1" ht="18.75" customHeight="1">
      <c r="A8" s="79" t="s">
        <v>17</v>
      </c>
      <c r="B8" s="79" t="s">
        <v>204</v>
      </c>
      <c r="C8" s="70" t="s">
        <v>194</v>
      </c>
      <c r="D8" s="79" t="s">
        <v>132</v>
      </c>
      <c r="E8" s="88">
        <v>950</v>
      </c>
      <c r="F8" s="88">
        <v>235</v>
      </c>
      <c r="G8" s="126">
        <f>SUM(E8*F8)</f>
        <v>223250</v>
      </c>
      <c r="H8" s="69"/>
    </row>
    <row r="9" spans="1:17" ht="96" customHeight="1">
      <c r="A9" s="134">
        <v>3</v>
      </c>
      <c r="B9" s="70">
        <v>2.4</v>
      </c>
      <c r="C9" s="70" t="s">
        <v>146</v>
      </c>
      <c r="D9" s="135"/>
      <c r="E9" s="134"/>
      <c r="F9" s="135"/>
      <c r="G9" s="126"/>
      <c r="H9" s="79"/>
    </row>
    <row r="10" spans="1:17" ht="25.5" customHeight="1">
      <c r="A10" s="134" t="s">
        <v>17</v>
      </c>
      <c r="B10" s="70" t="s">
        <v>195</v>
      </c>
      <c r="C10" s="70" t="s">
        <v>177</v>
      </c>
      <c r="D10" s="70" t="s">
        <v>103</v>
      </c>
      <c r="E10" s="135">
        <v>4</v>
      </c>
      <c r="F10" s="135">
        <v>3171</v>
      </c>
      <c r="G10" s="126">
        <f>SUM(E10*F10)</f>
        <v>12684</v>
      </c>
      <c r="H10" s="79"/>
    </row>
    <row r="11" spans="1:17" ht="90.75" customHeight="1">
      <c r="A11" s="134">
        <v>4</v>
      </c>
      <c r="B11" s="136" t="s">
        <v>196</v>
      </c>
      <c r="C11" s="125" t="s">
        <v>197</v>
      </c>
      <c r="D11" s="135"/>
      <c r="E11" s="134"/>
      <c r="F11" s="135"/>
      <c r="G11" s="126"/>
      <c r="H11" s="79"/>
      <c r="K11" s="128"/>
      <c r="L11" s="129"/>
      <c r="M11" s="129"/>
      <c r="N11" s="129"/>
      <c r="O11" s="129"/>
      <c r="P11" s="129"/>
      <c r="Q11" s="130"/>
    </row>
    <row r="12" spans="1:17" ht="22.5" customHeight="1">
      <c r="A12" s="134" t="s">
        <v>17</v>
      </c>
      <c r="B12" s="136" t="s">
        <v>73</v>
      </c>
      <c r="C12" s="125" t="s">
        <v>198</v>
      </c>
      <c r="D12" s="135" t="s">
        <v>103</v>
      </c>
      <c r="E12" s="135">
        <v>4</v>
      </c>
      <c r="F12" s="135">
        <v>891</v>
      </c>
      <c r="G12" s="126">
        <f>SUM(E12*F12)</f>
        <v>3564</v>
      </c>
      <c r="H12" s="79"/>
      <c r="K12" s="131"/>
      <c r="L12" s="132"/>
      <c r="M12" s="132"/>
      <c r="N12" s="132"/>
      <c r="O12" s="132"/>
      <c r="P12" s="132"/>
      <c r="Q12" s="133"/>
    </row>
    <row r="13" spans="1:17" ht="22.5" customHeight="1">
      <c r="A13" s="134"/>
      <c r="B13" s="136"/>
      <c r="C13" s="125"/>
      <c r="D13" s="135"/>
      <c r="E13" s="135"/>
      <c r="F13" s="135"/>
      <c r="G13" s="126"/>
      <c r="H13" s="79"/>
      <c r="K13" s="132"/>
      <c r="L13" s="132"/>
      <c r="M13" s="132"/>
      <c r="N13" s="132"/>
      <c r="O13" s="132"/>
      <c r="P13" s="132"/>
      <c r="Q13" s="132"/>
    </row>
    <row r="14" spans="1:17" ht="72" customHeight="1">
      <c r="A14" s="79">
        <v>5</v>
      </c>
      <c r="B14" s="79">
        <v>9.1</v>
      </c>
      <c r="C14" s="70" t="s">
        <v>191</v>
      </c>
      <c r="D14" s="79"/>
      <c r="E14" s="88"/>
      <c r="F14" s="88"/>
      <c r="G14" s="126"/>
      <c r="H14" s="79"/>
    </row>
    <row r="15" spans="1:17" ht="22.5" customHeight="1">
      <c r="A15" s="79" t="s">
        <v>17</v>
      </c>
      <c r="B15" s="79" t="s">
        <v>201</v>
      </c>
      <c r="C15" s="124" t="s">
        <v>202</v>
      </c>
      <c r="D15" s="79" t="s">
        <v>103</v>
      </c>
      <c r="E15" s="88">
        <v>32</v>
      </c>
      <c r="F15" s="88">
        <v>255</v>
      </c>
      <c r="G15" s="126">
        <f>SUM(E15*F15)</f>
        <v>8160</v>
      </c>
      <c r="H15" s="79"/>
    </row>
    <row r="16" spans="1:17" ht="51" customHeight="1">
      <c r="A16" s="79">
        <v>6</v>
      </c>
      <c r="B16" s="70" t="s">
        <v>200</v>
      </c>
      <c r="C16" s="80" t="s">
        <v>210</v>
      </c>
      <c r="D16" s="70" t="s">
        <v>211</v>
      </c>
      <c r="E16" s="87">
        <v>187</v>
      </c>
      <c r="F16" s="87">
        <v>1721</v>
      </c>
      <c r="G16" s="126">
        <f>SUM(E16*F16)</f>
        <v>321827</v>
      </c>
      <c r="H16" s="79"/>
    </row>
    <row r="17" spans="1:8" ht="46.5" customHeight="1">
      <c r="A17" s="79">
        <v>7</v>
      </c>
      <c r="B17" s="70" t="s">
        <v>200</v>
      </c>
      <c r="C17" s="124" t="s">
        <v>212</v>
      </c>
      <c r="D17" s="79" t="s">
        <v>213</v>
      </c>
      <c r="E17" s="88">
        <v>305</v>
      </c>
      <c r="F17" s="88">
        <v>224</v>
      </c>
      <c r="G17" s="126">
        <f>SUM(E17*F17)</f>
        <v>68320</v>
      </c>
      <c r="H17" s="79"/>
    </row>
    <row r="18" spans="1:8">
      <c r="A18" s="225" t="s">
        <v>154</v>
      </c>
      <c r="B18" s="225"/>
      <c r="C18" s="225"/>
      <c r="D18" s="225"/>
      <c r="E18" s="225"/>
      <c r="F18" s="225"/>
      <c r="G18" s="127">
        <f>SUM(G5:G17)</f>
        <v>3679153.04</v>
      </c>
      <c r="H18" s="79"/>
    </row>
    <row r="19" spans="1:8">
      <c r="A19" s="225" t="s">
        <v>192</v>
      </c>
      <c r="B19" s="225"/>
      <c r="C19" s="225"/>
      <c r="D19" s="225"/>
      <c r="E19" s="225"/>
      <c r="F19" s="225"/>
      <c r="G19" s="127">
        <f>SUM(G18*1%)</f>
        <v>36791.530400000003</v>
      </c>
      <c r="H19" s="79"/>
    </row>
    <row r="20" spans="1:8">
      <c r="A20" s="225" t="s">
        <v>193</v>
      </c>
      <c r="B20" s="225"/>
      <c r="C20" s="225"/>
      <c r="D20" s="225"/>
      <c r="E20" s="225"/>
      <c r="F20" s="225"/>
      <c r="G20" s="127">
        <f>SUM(G18:G19)</f>
        <v>3715944.5704000001</v>
      </c>
      <c r="H20" s="79"/>
    </row>
    <row r="21" spans="1:8">
      <c r="A21" s="220" t="s">
        <v>208</v>
      </c>
      <c r="B21" s="221"/>
      <c r="C21" s="221"/>
      <c r="D21" s="221"/>
      <c r="E21" s="221"/>
      <c r="F21" s="222"/>
      <c r="G21" s="138">
        <v>3715945</v>
      </c>
      <c r="H21" s="79"/>
    </row>
    <row r="22" spans="1:8">
      <c r="C22" s="37"/>
    </row>
    <row r="32" spans="1:8" ht="12.75" customHeight="1"/>
  </sheetData>
  <mergeCells count="6">
    <mergeCell ref="A21:F21"/>
    <mergeCell ref="A1:G1"/>
    <mergeCell ref="A2:H3"/>
    <mergeCell ref="A18:F18"/>
    <mergeCell ref="A19:F19"/>
    <mergeCell ref="A20:F20"/>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S21"/>
  <sheetViews>
    <sheetView view="pageBreakPreview" zoomScaleNormal="80" zoomScaleSheetLayoutView="100" workbookViewId="0">
      <selection sqref="A1:IV65536"/>
    </sheetView>
  </sheetViews>
  <sheetFormatPr defaultColWidth="16.42578125" defaultRowHeight="12.75"/>
  <cols>
    <col min="1" max="1" width="10.28515625" style="66" customWidth="1"/>
    <col min="2" max="2" width="12.28515625" style="66" bestFit="1" customWidth="1"/>
    <col min="3" max="3" width="58.140625" style="144" customWidth="1"/>
    <col min="4" max="4" width="7.5703125" style="66" bestFit="1" customWidth="1"/>
    <col min="5" max="5" width="7.7109375" style="66" bestFit="1" customWidth="1"/>
    <col min="6" max="6" width="10.85546875" style="66" bestFit="1" customWidth="1"/>
    <col min="7" max="7" width="18.42578125" style="148" bestFit="1" customWidth="1"/>
    <col min="8" max="8" width="0.140625" style="66" hidden="1" customWidth="1"/>
    <col min="9" max="9" width="16.42578125" style="66"/>
    <col min="10" max="10" width="17.85546875" style="66" customWidth="1"/>
    <col min="11" max="16384" width="16.42578125" style="66"/>
  </cols>
  <sheetData>
    <row r="1" spans="1:19" ht="28.5" customHeight="1">
      <c r="A1" s="223" t="s">
        <v>134</v>
      </c>
      <c r="B1" s="223"/>
      <c r="C1" s="223"/>
      <c r="D1" s="223"/>
      <c r="E1" s="223"/>
      <c r="F1" s="223"/>
      <c r="G1" s="223"/>
      <c r="H1" s="79"/>
    </row>
    <row r="2" spans="1:19">
      <c r="A2" s="231" t="s">
        <v>209</v>
      </c>
      <c r="B2" s="232"/>
      <c r="C2" s="232"/>
      <c r="D2" s="232"/>
      <c r="E2" s="232"/>
      <c r="F2" s="232"/>
      <c r="G2" s="232"/>
      <c r="H2" s="233"/>
    </row>
    <row r="3" spans="1:19" ht="26.25" customHeight="1">
      <c r="A3" s="234"/>
      <c r="B3" s="235"/>
      <c r="C3" s="235"/>
      <c r="D3" s="235"/>
      <c r="E3" s="235"/>
      <c r="F3" s="235"/>
      <c r="G3" s="235"/>
      <c r="H3" s="236"/>
    </row>
    <row r="4" spans="1:19" ht="25.5">
      <c r="A4" s="29" t="s">
        <v>0</v>
      </c>
      <c r="B4" s="29" t="s">
        <v>188</v>
      </c>
      <c r="C4" s="139" t="s">
        <v>135</v>
      </c>
      <c r="D4" s="29" t="s">
        <v>131</v>
      </c>
      <c r="E4" s="29" t="s">
        <v>2</v>
      </c>
      <c r="F4" s="29" t="s">
        <v>3</v>
      </c>
      <c r="G4" s="150" t="s">
        <v>4</v>
      </c>
      <c r="H4" s="79"/>
    </row>
    <row r="5" spans="1:19" ht="216.75">
      <c r="A5" s="70">
        <v>1</v>
      </c>
      <c r="B5" s="70" t="s">
        <v>200</v>
      </c>
      <c r="C5" s="140" t="s">
        <v>218</v>
      </c>
      <c r="D5" s="70" t="s">
        <v>103</v>
      </c>
      <c r="E5" s="102">
        <v>9</v>
      </c>
      <c r="F5" s="102">
        <v>336797.56</v>
      </c>
      <c r="G5" s="146">
        <f>SUM(E5*F5)</f>
        <v>3031178.04</v>
      </c>
      <c r="H5" s="29"/>
    </row>
    <row r="6" spans="1:19" ht="58.5" customHeight="1">
      <c r="A6" s="70">
        <v>2</v>
      </c>
      <c r="B6" s="70" t="s">
        <v>189</v>
      </c>
      <c r="C6" s="140" t="s">
        <v>190</v>
      </c>
      <c r="D6" s="70" t="s">
        <v>103</v>
      </c>
      <c r="E6" s="102">
        <v>3</v>
      </c>
      <c r="F6" s="102">
        <v>3390</v>
      </c>
      <c r="G6" s="146">
        <f>SUM(E6*F6)</f>
        <v>10170</v>
      </c>
      <c r="H6" s="79"/>
    </row>
    <row r="7" spans="1:19" ht="55.5" customHeight="1">
      <c r="A7" s="79">
        <v>3</v>
      </c>
      <c r="B7" s="70" t="s">
        <v>217</v>
      </c>
      <c r="C7" s="140" t="s">
        <v>203</v>
      </c>
      <c r="D7" s="79"/>
      <c r="E7" s="88"/>
      <c r="F7" s="88"/>
      <c r="G7" s="145"/>
      <c r="H7" s="79"/>
    </row>
    <row r="8" spans="1:19" s="123" customFormat="1" ht="18.75" customHeight="1">
      <c r="A8" s="79" t="s">
        <v>17</v>
      </c>
      <c r="B8" s="79" t="s">
        <v>204</v>
      </c>
      <c r="C8" s="140" t="s">
        <v>194</v>
      </c>
      <c r="D8" s="79" t="s">
        <v>132</v>
      </c>
      <c r="E8" s="88">
        <v>950</v>
      </c>
      <c r="F8" s="88">
        <v>235</v>
      </c>
      <c r="G8" s="145">
        <f>SUM(E8*F8)</f>
        <v>223250</v>
      </c>
      <c r="H8" s="69"/>
    </row>
    <row r="9" spans="1:19" ht="68.25" customHeight="1">
      <c r="A9" s="134">
        <v>3</v>
      </c>
      <c r="B9" s="70">
        <v>2.4</v>
      </c>
      <c r="C9" s="140" t="s">
        <v>146</v>
      </c>
      <c r="D9" s="135"/>
      <c r="E9" s="134"/>
      <c r="F9" s="135"/>
      <c r="G9" s="145"/>
      <c r="H9" s="79"/>
    </row>
    <row r="10" spans="1:19" ht="19.5" customHeight="1">
      <c r="A10" s="134" t="s">
        <v>17</v>
      </c>
      <c r="B10" s="70" t="s">
        <v>195</v>
      </c>
      <c r="C10" s="140" t="s">
        <v>177</v>
      </c>
      <c r="D10" s="70" t="s">
        <v>103</v>
      </c>
      <c r="E10" s="135">
        <v>3</v>
      </c>
      <c r="F10" s="135">
        <v>3171</v>
      </c>
      <c r="G10" s="145">
        <f>SUM(E10*F10)</f>
        <v>9513</v>
      </c>
      <c r="H10" s="79"/>
    </row>
    <row r="11" spans="1:19" ht="57.75" customHeight="1">
      <c r="A11" s="134">
        <v>4</v>
      </c>
      <c r="B11" s="136" t="s">
        <v>196</v>
      </c>
      <c r="C11" s="141" t="s">
        <v>197</v>
      </c>
      <c r="D11" s="135"/>
      <c r="E11" s="134"/>
      <c r="F11" s="135"/>
      <c r="G11" s="145"/>
      <c r="H11" s="79"/>
      <c r="J11" s="149"/>
      <c r="K11" s="132"/>
      <c r="L11" s="132"/>
      <c r="M11" s="132"/>
      <c r="N11" s="132"/>
      <c r="O11" s="132"/>
      <c r="P11" s="132"/>
      <c r="Q11" s="132"/>
      <c r="R11" s="149"/>
      <c r="S11" s="149"/>
    </row>
    <row r="12" spans="1:19">
      <c r="A12" s="134" t="s">
        <v>17</v>
      </c>
      <c r="B12" s="136" t="s">
        <v>73</v>
      </c>
      <c r="C12" s="141" t="s">
        <v>198</v>
      </c>
      <c r="D12" s="135" t="s">
        <v>103</v>
      </c>
      <c r="E12" s="135">
        <v>3</v>
      </c>
      <c r="F12" s="135">
        <v>891</v>
      </c>
      <c r="G12" s="145">
        <f>SUM(E12*F12)</f>
        <v>2673</v>
      </c>
      <c r="H12" s="79"/>
      <c r="J12" s="149"/>
      <c r="K12" s="132"/>
      <c r="L12" s="132"/>
      <c r="M12" s="132"/>
      <c r="N12" s="132"/>
      <c r="O12" s="132"/>
      <c r="P12" s="132"/>
      <c r="Q12" s="132"/>
      <c r="R12" s="149"/>
      <c r="S12" s="149"/>
    </row>
    <row r="13" spans="1:19" ht="63.75">
      <c r="A13" s="79">
        <v>5</v>
      </c>
      <c r="B13" s="79">
        <v>9.1</v>
      </c>
      <c r="C13" s="140" t="s">
        <v>191</v>
      </c>
      <c r="D13" s="79"/>
      <c r="E13" s="88"/>
      <c r="F13" s="88"/>
      <c r="G13" s="145"/>
      <c r="H13" s="79"/>
    </row>
    <row r="14" spans="1:19">
      <c r="A14" s="79" t="s">
        <v>17</v>
      </c>
      <c r="B14" s="79" t="s">
        <v>201</v>
      </c>
      <c r="C14" s="142" t="s">
        <v>202</v>
      </c>
      <c r="D14" s="79" t="s">
        <v>103</v>
      </c>
      <c r="E14" s="88">
        <v>32</v>
      </c>
      <c r="F14" s="88">
        <v>255</v>
      </c>
      <c r="G14" s="145">
        <f>SUM(E14*F14)</f>
        <v>8160</v>
      </c>
      <c r="H14" s="79"/>
    </row>
    <row r="15" spans="1:19" ht="36" customHeight="1">
      <c r="A15" s="79">
        <v>6</v>
      </c>
      <c r="B15" s="70" t="s">
        <v>200</v>
      </c>
      <c r="C15" s="140" t="s">
        <v>216</v>
      </c>
      <c r="D15" s="70" t="s">
        <v>211</v>
      </c>
      <c r="E15" s="87">
        <v>190</v>
      </c>
      <c r="F15" s="87">
        <v>1621</v>
      </c>
      <c r="G15" s="145">
        <f>SUM(E15*F15)</f>
        <v>307990</v>
      </c>
      <c r="H15" s="79"/>
    </row>
    <row r="16" spans="1:19" ht="250.5" customHeight="1">
      <c r="A16" s="79">
        <v>7</v>
      </c>
      <c r="B16" s="70" t="s">
        <v>215</v>
      </c>
      <c r="C16" s="142" t="s">
        <v>214</v>
      </c>
      <c r="D16" s="79" t="s">
        <v>213</v>
      </c>
      <c r="E16" s="88">
        <v>254.69</v>
      </c>
      <c r="F16" s="88">
        <v>354.8</v>
      </c>
      <c r="G16" s="145">
        <f>SUM(E16*F16)</f>
        <v>90364.012000000002</v>
      </c>
      <c r="H16" s="79"/>
    </row>
    <row r="17" spans="1:8">
      <c r="A17" s="225" t="s">
        <v>154</v>
      </c>
      <c r="B17" s="225"/>
      <c r="C17" s="225"/>
      <c r="D17" s="225"/>
      <c r="E17" s="225"/>
      <c r="F17" s="225"/>
      <c r="G17" s="147">
        <f>SUM(G5:G16)</f>
        <v>3683298.0520000001</v>
      </c>
      <c r="H17" s="79"/>
    </row>
    <row r="18" spans="1:8">
      <c r="A18" s="225" t="s">
        <v>192</v>
      </c>
      <c r="B18" s="225"/>
      <c r="C18" s="225"/>
      <c r="D18" s="225"/>
      <c r="E18" s="225"/>
      <c r="F18" s="225"/>
      <c r="G18" s="147">
        <f>SUM(3284944*1%)</f>
        <v>32849.440000000002</v>
      </c>
      <c r="H18" s="79"/>
    </row>
    <row r="19" spans="1:8">
      <c r="A19" s="225" t="s">
        <v>193</v>
      </c>
      <c r="B19" s="225"/>
      <c r="C19" s="225"/>
      <c r="D19" s="225"/>
      <c r="E19" s="225"/>
      <c r="F19" s="225"/>
      <c r="G19" s="147">
        <f>SUM(G17:G18)</f>
        <v>3716147.4920000001</v>
      </c>
      <c r="H19" s="79"/>
    </row>
    <row r="20" spans="1:8">
      <c r="A20" s="220" t="s">
        <v>208</v>
      </c>
      <c r="B20" s="221"/>
      <c r="C20" s="221"/>
      <c r="D20" s="221"/>
      <c r="E20" s="221"/>
      <c r="F20" s="222"/>
      <c r="G20" s="147">
        <v>3716147</v>
      </c>
      <c r="H20" s="79"/>
    </row>
    <row r="21" spans="1:8">
      <c r="C21" s="143"/>
    </row>
  </sheetData>
  <mergeCells count="6">
    <mergeCell ref="A20:F20"/>
    <mergeCell ref="A1:G1"/>
    <mergeCell ref="A2:H3"/>
    <mergeCell ref="A17:F17"/>
    <mergeCell ref="A18:F18"/>
    <mergeCell ref="A19:F19"/>
  </mergeCells>
  <pageMargins left="0.35433070866141736" right="0.31496062992125984" top="0.39370078740157483" bottom="0.43307086614173229" header="0.31496062992125984" footer="0.31496062992125984"/>
  <pageSetup paperSize="9" scale="75" orientation="portrait" r:id="rId1"/>
  <colBreaks count="1" manualBreakCount="1">
    <brk id="7" max="19" man="1"/>
  </colBreaks>
</worksheet>
</file>

<file path=xl/worksheets/sheet15.xml><?xml version="1.0" encoding="utf-8"?>
<worksheet xmlns="http://schemas.openxmlformats.org/spreadsheetml/2006/main" xmlns:r="http://schemas.openxmlformats.org/officeDocument/2006/relationships">
  <dimension ref="A1:IT47"/>
  <sheetViews>
    <sheetView tabSelected="1" topLeftCell="A2" workbookViewId="0">
      <selection activeCell="G14" sqref="G14"/>
    </sheetView>
  </sheetViews>
  <sheetFormatPr defaultColWidth="9.28515625" defaultRowHeight="12.75"/>
  <cols>
    <col min="1" max="1" width="4.28515625" style="64" customWidth="1"/>
    <col min="2" max="2" width="7" style="65" hidden="1" customWidth="1"/>
    <col min="3" max="3" width="39.7109375" style="64" customWidth="1"/>
    <col min="4" max="4" width="5.7109375" style="64" customWidth="1"/>
    <col min="5" max="5" width="8.140625" style="64" customWidth="1"/>
    <col min="6" max="6" width="8.5703125" style="65" customWidth="1"/>
    <col min="7" max="7" width="13.85546875" style="64" customWidth="1"/>
    <col min="8" max="19" width="9.140625" style="64" customWidth="1"/>
    <col min="20" max="20" width="9.28515625" style="64" bestFit="1" customWidth="1"/>
    <col min="21" max="21" width="9.140625" style="64" customWidth="1"/>
    <col min="22" max="23" width="9.28515625" style="64" bestFit="1" customWidth="1"/>
    <col min="24" max="27" width="9.140625" style="64" customWidth="1"/>
    <col min="28" max="28" width="9.28515625" style="64" bestFit="1" customWidth="1"/>
    <col min="29" max="29" width="9.140625" style="64" customWidth="1"/>
    <col min="30" max="31" width="9.28515625" style="64" bestFit="1" customWidth="1"/>
    <col min="32" max="35" width="9.140625" style="64" customWidth="1"/>
    <col min="36" max="36" width="9.28515625" style="64" bestFit="1" customWidth="1"/>
    <col min="37" max="37" width="9.140625" style="64" customWidth="1"/>
    <col min="38" max="39" width="9.28515625" style="64" bestFit="1" customWidth="1"/>
    <col min="40" max="43" width="9.140625" style="64" customWidth="1"/>
    <col min="44" max="44" width="9.28515625" style="64" bestFit="1" customWidth="1"/>
    <col min="45" max="45" width="9.140625" style="64" customWidth="1"/>
    <col min="46" max="47" width="9.28515625" style="64" bestFit="1" customWidth="1"/>
    <col min="48" max="51" width="9.140625" style="64" customWidth="1"/>
    <col min="52" max="52" width="9.28515625" style="64" bestFit="1" customWidth="1"/>
    <col min="53" max="53" width="9.140625" style="64" customWidth="1"/>
    <col min="54" max="55" width="9.28515625" style="64" bestFit="1" customWidth="1"/>
    <col min="56" max="59" width="9.140625" style="64" customWidth="1"/>
    <col min="60" max="60" width="9.28515625" style="64" bestFit="1" customWidth="1"/>
    <col min="61" max="61" width="9.140625" style="64" customWidth="1"/>
    <col min="62" max="63" width="9.28515625" style="64" bestFit="1" customWidth="1"/>
    <col min="64" max="67" width="9.140625" style="64" customWidth="1"/>
    <col min="68" max="68" width="9.28515625" style="64" bestFit="1" customWidth="1"/>
    <col min="69" max="69" width="9.140625" style="64" customWidth="1"/>
    <col min="70" max="71" width="9.28515625" style="64" bestFit="1" customWidth="1"/>
    <col min="72" max="75" width="9.140625" style="64" customWidth="1"/>
    <col min="76" max="76" width="9.28515625" style="64" bestFit="1" customWidth="1"/>
    <col min="77" max="77" width="9.140625" style="64" customWidth="1"/>
    <col min="78" max="79" width="9.28515625" style="64" bestFit="1" customWidth="1"/>
    <col min="80" max="83" width="9.140625" style="64" customWidth="1"/>
    <col min="84" max="84" width="9.28515625" style="64" bestFit="1" customWidth="1"/>
    <col min="85" max="85" width="9.140625" style="64" customWidth="1"/>
    <col min="86" max="87" width="9.28515625" style="64" bestFit="1" customWidth="1"/>
    <col min="88" max="91" width="9.140625" style="64" customWidth="1"/>
    <col min="92" max="92" width="9.28515625" style="64" bestFit="1" customWidth="1"/>
    <col min="93" max="93" width="9.140625" style="64" customWidth="1"/>
    <col min="94" max="95" width="9.28515625" style="64" bestFit="1" customWidth="1"/>
    <col min="96" max="99" width="9.140625" style="64" customWidth="1"/>
    <col min="100" max="100" width="9.28515625" style="64" bestFit="1" customWidth="1"/>
    <col min="101" max="101" width="9.140625" style="64" customWidth="1"/>
    <col min="102" max="103" width="9.28515625" style="64" bestFit="1" customWidth="1"/>
    <col min="104" max="107" width="9.140625" style="64" customWidth="1"/>
    <col min="108" max="108" width="9.28515625" style="64" bestFit="1" customWidth="1"/>
    <col min="109" max="109" width="9.140625" style="64" customWidth="1"/>
    <col min="110" max="111" width="9.28515625" style="64" bestFit="1" customWidth="1"/>
    <col min="112" max="115" width="9.140625" style="64" customWidth="1"/>
    <col min="116" max="116" width="9.28515625" style="64" bestFit="1" customWidth="1"/>
    <col min="117" max="117" width="9.140625" style="64" customWidth="1"/>
    <col min="118" max="119" width="9.28515625" style="64" bestFit="1" customWidth="1"/>
    <col min="120" max="123" width="9.140625" style="64" customWidth="1"/>
    <col min="124" max="124" width="9.28515625" style="64" bestFit="1" customWidth="1"/>
    <col min="125" max="125" width="9.140625" style="64" customWidth="1"/>
    <col min="126" max="127" width="9.28515625" style="64" bestFit="1" customWidth="1"/>
    <col min="128" max="131" width="9.140625" style="64" customWidth="1"/>
    <col min="132" max="132" width="9.28515625" style="64" bestFit="1" customWidth="1"/>
    <col min="133" max="133" width="9.140625" style="64" customWidth="1"/>
    <col min="134" max="135" width="9.28515625" style="64" bestFit="1" customWidth="1"/>
    <col min="136" max="139" width="9.140625" style="64" customWidth="1"/>
    <col min="140" max="140" width="9.28515625" style="64" bestFit="1" customWidth="1"/>
    <col min="141" max="141" width="9.140625" style="64" customWidth="1"/>
    <col min="142" max="143" width="9.28515625" style="64" bestFit="1" customWidth="1"/>
    <col min="144" max="147" width="9.140625" style="64" customWidth="1"/>
    <col min="148" max="148" width="9.28515625" style="64" bestFit="1" customWidth="1"/>
    <col min="149" max="149" width="9.140625" style="64" customWidth="1"/>
    <col min="150" max="151" width="9.28515625" style="64" bestFit="1" customWidth="1"/>
    <col min="152" max="155" width="9.140625" style="64" customWidth="1"/>
    <col min="156" max="156" width="9.28515625" style="64" bestFit="1" customWidth="1"/>
    <col min="157" max="157" width="9.140625" style="64" customWidth="1"/>
    <col min="158" max="159" width="9.28515625" style="64" bestFit="1" customWidth="1"/>
    <col min="160" max="163" width="9.140625" style="64" customWidth="1"/>
    <col min="164" max="164" width="9.28515625" style="64" bestFit="1" customWidth="1"/>
    <col min="165" max="165" width="9.140625" style="64" customWidth="1"/>
    <col min="166" max="167" width="9.28515625" style="64" bestFit="1" customWidth="1"/>
    <col min="168" max="171" width="9.140625" style="64" customWidth="1"/>
    <col min="172" max="172" width="9.28515625" style="64" bestFit="1" customWidth="1"/>
    <col min="173" max="173" width="9.140625" style="64" customWidth="1"/>
    <col min="174" max="175" width="9.28515625" style="64" bestFit="1" customWidth="1"/>
    <col min="176" max="179" width="9.140625" style="64" customWidth="1"/>
    <col min="180" max="180" width="9.28515625" style="64" bestFit="1" customWidth="1"/>
    <col min="181" max="181" width="9.140625" style="64" customWidth="1"/>
    <col min="182" max="183" width="9.28515625" style="64" bestFit="1" customWidth="1"/>
    <col min="184" max="187" width="9.140625" style="64" customWidth="1"/>
    <col min="188" max="188" width="9.28515625" style="64" bestFit="1" customWidth="1"/>
    <col min="189" max="189" width="9.140625" style="64" customWidth="1"/>
    <col min="190" max="191" width="9.28515625" style="64" bestFit="1" customWidth="1"/>
    <col min="192" max="195" width="9.140625" style="64" customWidth="1"/>
    <col min="196" max="196" width="9.28515625" style="64" bestFit="1" customWidth="1"/>
    <col min="197" max="197" width="9.140625" style="64" customWidth="1"/>
    <col min="198" max="199" width="9.28515625" style="64" bestFit="1" customWidth="1"/>
    <col min="200" max="203" width="9.140625" style="64" customWidth="1"/>
    <col min="204" max="204" width="9.28515625" style="64" bestFit="1" customWidth="1"/>
    <col min="205" max="205" width="9.140625" style="64" customWidth="1"/>
    <col min="206" max="207" width="9.28515625" style="64" bestFit="1" customWidth="1"/>
    <col min="208" max="211" width="9.140625" style="64" customWidth="1"/>
    <col min="212" max="212" width="9.28515625" style="64" bestFit="1" customWidth="1"/>
    <col min="213" max="213" width="9.140625" style="64" customWidth="1"/>
    <col min="214" max="215" width="9.28515625" style="64" bestFit="1" customWidth="1"/>
    <col min="216" max="219" width="9.140625" style="64" customWidth="1"/>
    <col min="220" max="220" width="9.28515625" style="64" bestFit="1" customWidth="1"/>
    <col min="221" max="221" width="9.140625" style="64" customWidth="1"/>
    <col min="222" max="223" width="9.28515625" style="64" bestFit="1" customWidth="1"/>
    <col min="224" max="227" width="9.140625" style="64" customWidth="1"/>
    <col min="228" max="228" width="9.28515625" style="64" bestFit="1" customWidth="1"/>
    <col min="229" max="229" width="9.140625" style="64" customWidth="1"/>
    <col min="230" max="231" width="9.28515625" style="64" bestFit="1" customWidth="1"/>
    <col min="232" max="235" width="9.140625" style="64" customWidth="1"/>
    <col min="236" max="236" width="9.28515625" style="64" bestFit="1" customWidth="1"/>
    <col min="237" max="237" width="9.140625" style="64" customWidth="1"/>
    <col min="238" max="239" width="9.28515625" style="64" bestFit="1" customWidth="1"/>
    <col min="240" max="243" width="9.140625" style="64" customWidth="1"/>
    <col min="244" max="244" width="9.28515625" style="64" bestFit="1" customWidth="1"/>
    <col min="245" max="245" width="9.140625" style="64" customWidth="1"/>
    <col min="246" max="247" width="9.28515625" style="64" bestFit="1" customWidth="1"/>
    <col min="248" max="251" width="9.140625" style="64" customWidth="1"/>
    <col min="252" max="252" width="9.28515625" style="64" bestFit="1" customWidth="1"/>
    <col min="253" max="253" width="9.140625" style="64" customWidth="1"/>
    <col min="254" max="16384" width="9.28515625" style="64"/>
  </cols>
  <sheetData>
    <row r="1" spans="1:7" ht="18.75" customHeight="1">
      <c r="A1" s="199" t="s">
        <v>134</v>
      </c>
      <c r="B1" s="199"/>
      <c r="C1" s="199"/>
      <c r="D1" s="199"/>
      <c r="E1" s="199"/>
      <c r="F1" s="199"/>
      <c r="G1" s="199"/>
    </row>
    <row r="2" spans="1:7" ht="12.75" customHeight="1">
      <c r="A2" s="199" t="s">
        <v>249</v>
      </c>
      <c r="B2" s="199"/>
      <c r="C2" s="199"/>
      <c r="D2" s="199"/>
      <c r="E2" s="199"/>
      <c r="F2" s="199"/>
      <c r="G2" s="199"/>
    </row>
    <row r="3" spans="1:7" ht="17.25" customHeight="1">
      <c r="A3" s="199"/>
      <c r="B3" s="199"/>
      <c r="C3" s="199"/>
      <c r="D3" s="199"/>
      <c r="E3" s="199"/>
      <c r="F3" s="199"/>
      <c r="G3" s="199"/>
    </row>
    <row r="4" spans="1:7" ht="91.5" hidden="1" customHeight="1">
      <c r="A4" s="199"/>
      <c r="B4" s="199"/>
      <c r="C4" s="199"/>
      <c r="D4" s="199"/>
      <c r="E4" s="199"/>
      <c r="F4" s="199"/>
      <c r="G4" s="199"/>
    </row>
    <row r="5" spans="1:7" ht="47.25" customHeight="1">
      <c r="A5" s="199" t="s">
        <v>228</v>
      </c>
      <c r="B5" s="199"/>
      <c r="C5" s="199"/>
      <c r="D5" s="199"/>
      <c r="E5" s="199"/>
      <c r="F5" s="199"/>
      <c r="G5" s="199"/>
    </row>
    <row r="6" spans="1:7" ht="23.25" customHeight="1">
      <c r="A6" s="177" t="s">
        <v>231</v>
      </c>
      <c r="B6" s="207"/>
      <c r="C6" s="178"/>
      <c r="D6" s="199" t="s">
        <v>232</v>
      </c>
      <c r="E6" s="199"/>
      <c r="F6" s="199"/>
      <c r="G6" s="199"/>
    </row>
    <row r="7" spans="1:7" ht="23.25" customHeight="1">
      <c r="A7" s="199" t="s">
        <v>233</v>
      </c>
      <c r="B7" s="199"/>
      <c r="C7" s="199"/>
      <c r="D7" s="199" t="s">
        <v>234</v>
      </c>
      <c r="E7" s="199"/>
      <c r="F7" s="199"/>
      <c r="G7" s="199"/>
    </row>
    <row r="8" spans="1:7" ht="12" customHeight="1">
      <c r="A8" s="199" t="s">
        <v>229</v>
      </c>
      <c r="B8" s="199"/>
      <c r="C8" s="199"/>
      <c r="D8" s="199" t="s">
        <v>230</v>
      </c>
      <c r="E8" s="199"/>
      <c r="F8" s="199"/>
      <c r="G8" s="199"/>
    </row>
    <row r="9" spans="1:7" ht="23.25" customHeight="1">
      <c r="A9" s="199" t="s">
        <v>235</v>
      </c>
      <c r="B9" s="199"/>
      <c r="C9" s="199"/>
      <c r="D9" s="158" t="s">
        <v>187</v>
      </c>
      <c r="E9" s="199" t="s">
        <v>236</v>
      </c>
      <c r="F9" s="199"/>
      <c r="G9" s="199"/>
    </row>
    <row r="10" spans="1:7" ht="23.25" customHeight="1">
      <c r="A10" s="199" t="s">
        <v>237</v>
      </c>
      <c r="B10" s="199"/>
      <c r="C10" s="199"/>
      <c r="D10" s="158" t="s">
        <v>187</v>
      </c>
      <c r="E10" s="199" t="s">
        <v>240</v>
      </c>
      <c r="F10" s="199"/>
      <c r="G10" s="199"/>
    </row>
    <row r="11" spans="1:7" ht="23.25" customHeight="1">
      <c r="A11" s="199" t="s">
        <v>238</v>
      </c>
      <c r="B11" s="199"/>
      <c r="C11" s="199"/>
      <c r="D11" s="251" t="s">
        <v>239</v>
      </c>
      <c r="E11" s="251"/>
      <c r="F11" s="251"/>
      <c r="G11" s="251"/>
    </row>
    <row r="12" spans="1:7" ht="35.25" customHeight="1">
      <c r="A12" s="199" t="s">
        <v>241</v>
      </c>
      <c r="B12" s="199"/>
      <c r="C12" s="199"/>
      <c r="D12" s="199"/>
      <c r="E12" s="199"/>
      <c r="F12" s="199"/>
      <c r="G12" s="199"/>
    </row>
    <row r="13" spans="1:7" ht="25.5">
      <c r="A13" s="71" t="s">
        <v>0</v>
      </c>
      <c r="B13" s="72" t="s">
        <v>1</v>
      </c>
      <c r="C13" s="29" t="s">
        <v>135</v>
      </c>
      <c r="D13" s="71" t="s">
        <v>131</v>
      </c>
      <c r="E13" s="71" t="s">
        <v>2</v>
      </c>
      <c r="F13" s="71" t="s">
        <v>3</v>
      </c>
      <c r="G13" s="71" t="s">
        <v>4</v>
      </c>
    </row>
    <row r="14" spans="1:7" ht="103.5" customHeight="1">
      <c r="A14" s="70">
        <v>1</v>
      </c>
      <c r="B14" s="79"/>
      <c r="C14" s="125" t="s">
        <v>136</v>
      </c>
      <c r="D14" s="29"/>
      <c r="E14" s="157"/>
      <c r="F14" s="29"/>
      <c r="G14" s="29"/>
    </row>
    <row r="15" spans="1:7">
      <c r="A15" s="79" t="s">
        <v>17</v>
      </c>
      <c r="B15" s="79"/>
      <c r="C15" s="70" t="s">
        <v>138</v>
      </c>
      <c r="D15" s="79" t="s">
        <v>103</v>
      </c>
      <c r="E15" s="88">
        <v>24</v>
      </c>
      <c r="F15" s="88">
        <v>675</v>
      </c>
      <c r="G15" s="126">
        <f>SUM(E15*F15)</f>
        <v>16200</v>
      </c>
    </row>
    <row r="16" spans="1:7" ht="63.75">
      <c r="A16" s="79">
        <v>2</v>
      </c>
      <c r="B16" s="79"/>
      <c r="C16" s="70" t="s">
        <v>114</v>
      </c>
      <c r="D16" s="79"/>
      <c r="E16" s="88"/>
      <c r="F16" s="88"/>
      <c r="G16" s="126">
        <f t="shared" ref="G16:G34" si="0">SUM(E16*F16)</f>
        <v>0</v>
      </c>
    </row>
    <row r="17" spans="1:254">
      <c r="A17" s="79" t="s">
        <v>17</v>
      </c>
      <c r="B17" s="79"/>
      <c r="C17" s="124" t="s">
        <v>141</v>
      </c>
      <c r="D17" s="79" t="s">
        <v>132</v>
      </c>
      <c r="E17" s="88">
        <v>65</v>
      </c>
      <c r="F17" s="88">
        <v>150</v>
      </c>
      <c r="G17" s="126">
        <f t="shared" si="0"/>
        <v>9750</v>
      </c>
    </row>
    <row r="18" spans="1:254">
      <c r="A18" s="79" t="s">
        <v>21</v>
      </c>
      <c r="B18" s="79"/>
      <c r="C18" s="70" t="s">
        <v>173</v>
      </c>
      <c r="D18" s="79" t="s">
        <v>132</v>
      </c>
      <c r="E18" s="88">
        <v>390</v>
      </c>
      <c r="F18" s="88">
        <v>193</v>
      </c>
      <c r="G18" s="126">
        <f t="shared" si="0"/>
        <v>75270</v>
      </c>
    </row>
    <row r="19" spans="1:254">
      <c r="A19" s="79" t="s">
        <v>19</v>
      </c>
      <c r="B19" s="79"/>
      <c r="C19" s="124" t="s">
        <v>219</v>
      </c>
      <c r="D19" s="79" t="s">
        <v>132</v>
      </c>
      <c r="E19" s="88">
        <v>95</v>
      </c>
      <c r="F19" s="88">
        <v>684</v>
      </c>
      <c r="G19" s="126">
        <f t="shared" si="0"/>
        <v>64980</v>
      </c>
    </row>
    <row r="20" spans="1:254" ht="89.25">
      <c r="A20" s="79">
        <v>3</v>
      </c>
      <c r="B20" s="79"/>
      <c r="C20" s="124" t="s">
        <v>143</v>
      </c>
      <c r="D20" s="79" t="s">
        <v>103</v>
      </c>
      <c r="E20" s="88">
        <v>24</v>
      </c>
      <c r="F20" s="88">
        <v>372</v>
      </c>
      <c r="G20" s="126">
        <f t="shared" si="0"/>
        <v>8928</v>
      </c>
    </row>
    <row r="21" spans="1:254" ht="76.5">
      <c r="A21" s="79">
        <v>4</v>
      </c>
      <c r="B21" s="79"/>
      <c r="C21" s="124" t="s">
        <v>144</v>
      </c>
      <c r="D21" s="79" t="s">
        <v>103</v>
      </c>
      <c r="E21" s="88">
        <v>24</v>
      </c>
      <c r="F21" s="88">
        <v>446</v>
      </c>
      <c r="G21" s="126">
        <f t="shared" si="0"/>
        <v>10704</v>
      </c>
    </row>
    <row r="22" spans="1:254" ht="102">
      <c r="A22" s="79">
        <v>5</v>
      </c>
      <c r="B22" s="79"/>
      <c r="C22" s="124" t="s">
        <v>176</v>
      </c>
      <c r="D22" s="79"/>
      <c r="E22" s="88"/>
      <c r="F22" s="79"/>
      <c r="G22" s="126">
        <f t="shared" si="0"/>
        <v>0</v>
      </c>
    </row>
    <row r="23" spans="1:254">
      <c r="A23" s="79" t="s">
        <v>17</v>
      </c>
      <c r="B23" s="79"/>
      <c r="C23" s="124" t="s">
        <v>220</v>
      </c>
      <c r="D23" s="79" t="s">
        <v>103</v>
      </c>
      <c r="E23" s="88">
        <v>1</v>
      </c>
      <c r="F23" s="88">
        <v>2971</v>
      </c>
      <c r="G23" s="126">
        <f t="shared" si="0"/>
        <v>2971</v>
      </c>
    </row>
    <row r="24" spans="1:254">
      <c r="A24" s="79" t="s">
        <v>21</v>
      </c>
      <c r="B24" s="79"/>
      <c r="C24" s="124" t="s">
        <v>221</v>
      </c>
      <c r="D24" s="79" t="s">
        <v>103</v>
      </c>
      <c r="E24" s="88">
        <v>1</v>
      </c>
      <c r="F24" s="88">
        <v>4655</v>
      </c>
      <c r="G24" s="126">
        <f t="shared" si="0"/>
        <v>4655</v>
      </c>
    </row>
    <row r="25" spans="1:254" ht="88.5" customHeight="1">
      <c r="A25" s="79">
        <v>6</v>
      </c>
      <c r="B25" s="79"/>
      <c r="C25" s="70" t="s">
        <v>148</v>
      </c>
      <c r="D25" s="79"/>
      <c r="E25" s="88"/>
      <c r="F25" s="88"/>
      <c r="G25" s="126">
        <f t="shared" si="0"/>
        <v>0</v>
      </c>
    </row>
    <row r="26" spans="1:254">
      <c r="A26" s="79" t="s">
        <v>17</v>
      </c>
      <c r="B26" s="79"/>
      <c r="C26" s="70" t="s">
        <v>149</v>
      </c>
      <c r="D26" s="79" t="s">
        <v>103</v>
      </c>
      <c r="E26" s="88">
        <v>36</v>
      </c>
      <c r="F26" s="88">
        <v>208</v>
      </c>
      <c r="G26" s="126">
        <f t="shared" si="0"/>
        <v>7488</v>
      </c>
    </row>
    <row r="27" spans="1:254" ht="18" customHeight="1">
      <c r="A27" s="79" t="s">
        <v>21</v>
      </c>
      <c r="B27" s="79"/>
      <c r="C27" s="70" t="s">
        <v>179</v>
      </c>
      <c r="D27" s="79" t="s">
        <v>103</v>
      </c>
      <c r="E27" s="88">
        <v>2</v>
      </c>
      <c r="F27" s="88">
        <v>1804</v>
      </c>
      <c r="G27" s="126">
        <f t="shared" si="0"/>
        <v>3608</v>
      </c>
      <c r="H27" s="95"/>
      <c r="I27" s="95"/>
      <c r="J27" s="95"/>
      <c r="K27" s="95"/>
      <c r="L27" s="95"/>
      <c r="M27" s="95"/>
      <c r="N27" s="95"/>
      <c r="O27" s="95"/>
      <c r="P27" s="95"/>
      <c r="Q27" s="95"/>
      <c r="R27" s="95"/>
      <c r="S27" s="96"/>
      <c r="T27" s="97"/>
      <c r="U27" s="98"/>
      <c r="V27" s="99"/>
      <c r="W27" s="100"/>
      <c r="X27" s="95"/>
      <c r="Y27" s="101"/>
      <c r="Z27" s="98"/>
      <c r="AA27" s="96"/>
      <c r="AB27" s="97"/>
      <c r="AC27" s="98"/>
      <c r="AD27" s="99"/>
      <c r="AE27" s="100"/>
      <c r="AF27" s="95"/>
      <c r="AG27" s="101"/>
      <c r="AH27" s="98"/>
      <c r="AI27" s="96"/>
      <c r="AJ27" s="97"/>
      <c r="AK27" s="98"/>
      <c r="AL27" s="99"/>
      <c r="AM27" s="100"/>
      <c r="AN27" s="95"/>
      <c r="AO27" s="101"/>
      <c r="AP27" s="98"/>
      <c r="AQ27" s="96"/>
      <c r="AR27" s="97"/>
      <c r="AS27" s="98"/>
      <c r="AT27" s="99"/>
      <c r="AU27" s="100"/>
      <c r="AV27" s="95"/>
      <c r="AW27" s="101"/>
      <c r="AX27" s="98"/>
      <c r="AY27" s="96"/>
      <c r="AZ27" s="97"/>
      <c r="BA27" s="98"/>
      <c r="BB27" s="99"/>
      <c r="BC27" s="100"/>
      <c r="BD27" s="95"/>
      <c r="BE27" s="101"/>
      <c r="BF27" s="98"/>
      <c r="BG27" s="96"/>
      <c r="BH27" s="97"/>
      <c r="BI27" s="98"/>
      <c r="BJ27" s="99"/>
      <c r="BK27" s="100"/>
      <c r="BL27" s="95"/>
      <c r="BM27" s="101"/>
      <c r="BN27" s="98"/>
      <c r="BO27" s="96"/>
      <c r="BP27" s="97"/>
      <c r="BQ27" s="98"/>
      <c r="BR27" s="99"/>
      <c r="BS27" s="100"/>
      <c r="BT27" s="95"/>
      <c r="BU27" s="101"/>
      <c r="BV27" s="98"/>
      <c r="BW27" s="96"/>
      <c r="BX27" s="97"/>
      <c r="BY27" s="98"/>
      <c r="BZ27" s="99"/>
      <c r="CA27" s="100"/>
      <c r="CB27" s="95"/>
      <c r="CC27" s="101"/>
      <c r="CD27" s="98"/>
      <c r="CE27" s="96"/>
      <c r="CF27" s="97"/>
      <c r="CG27" s="98"/>
      <c r="CH27" s="99"/>
      <c r="CI27" s="100"/>
      <c r="CJ27" s="95"/>
      <c r="CK27" s="101"/>
      <c r="CL27" s="98"/>
      <c r="CM27" s="96"/>
      <c r="CN27" s="97"/>
      <c r="CO27" s="98"/>
      <c r="CP27" s="99"/>
      <c r="CQ27" s="100"/>
      <c r="CR27" s="95"/>
      <c r="CS27" s="101"/>
      <c r="CT27" s="98"/>
      <c r="CU27" s="96"/>
      <c r="CV27" s="97"/>
      <c r="CW27" s="98"/>
      <c r="CX27" s="99"/>
      <c r="CY27" s="100"/>
      <c r="CZ27" s="95"/>
      <c r="DA27" s="101"/>
      <c r="DB27" s="98"/>
      <c r="DC27" s="96"/>
      <c r="DD27" s="97"/>
      <c r="DE27" s="98"/>
      <c r="DF27" s="99"/>
      <c r="DG27" s="100"/>
      <c r="DH27" s="95"/>
      <c r="DI27" s="101"/>
      <c r="DJ27" s="98"/>
      <c r="DK27" s="96"/>
      <c r="DL27" s="97"/>
      <c r="DM27" s="98"/>
      <c r="DN27" s="99"/>
      <c r="DO27" s="100"/>
      <c r="DP27" s="95"/>
      <c r="DQ27" s="101"/>
      <c r="DR27" s="98"/>
      <c r="DS27" s="96"/>
      <c r="DT27" s="97"/>
      <c r="DU27" s="98"/>
      <c r="DV27" s="99"/>
      <c r="DW27" s="100"/>
      <c r="DX27" s="95"/>
      <c r="DY27" s="101"/>
      <c r="DZ27" s="98"/>
      <c r="EA27" s="96"/>
      <c r="EB27" s="97"/>
      <c r="EC27" s="98"/>
      <c r="ED27" s="99"/>
      <c r="EE27" s="100"/>
      <c r="EF27" s="95"/>
      <c r="EG27" s="101"/>
      <c r="EH27" s="98"/>
      <c r="EI27" s="96"/>
      <c r="EJ27" s="97"/>
      <c r="EK27" s="98"/>
      <c r="EL27" s="99"/>
      <c r="EM27" s="100"/>
      <c r="EN27" s="95"/>
      <c r="EO27" s="101"/>
      <c r="EP27" s="98"/>
      <c r="EQ27" s="96"/>
      <c r="ER27" s="97"/>
      <c r="ES27" s="98"/>
      <c r="ET27" s="99"/>
      <c r="EU27" s="100"/>
      <c r="EV27" s="95"/>
      <c r="EW27" s="101"/>
      <c r="EX27" s="98"/>
      <c r="EY27" s="96"/>
      <c r="EZ27" s="97"/>
      <c r="FA27" s="98"/>
      <c r="FB27" s="99"/>
      <c r="FC27" s="100"/>
      <c r="FD27" s="95"/>
      <c r="FE27" s="101"/>
      <c r="FF27" s="98"/>
      <c r="FG27" s="96"/>
      <c r="FH27" s="97"/>
      <c r="FI27" s="98"/>
      <c r="FJ27" s="99"/>
      <c r="FK27" s="100"/>
      <c r="FL27" s="95"/>
      <c r="FM27" s="101"/>
      <c r="FN27" s="98"/>
      <c r="FO27" s="96"/>
      <c r="FP27" s="97"/>
      <c r="FQ27" s="98"/>
      <c r="FR27" s="99"/>
      <c r="FS27" s="100"/>
      <c r="FT27" s="95"/>
      <c r="FU27" s="101"/>
      <c r="FV27" s="98"/>
      <c r="FW27" s="96"/>
      <c r="FX27" s="97"/>
      <c r="FY27" s="98"/>
      <c r="FZ27" s="99"/>
      <c r="GA27" s="100"/>
      <c r="GB27" s="95"/>
      <c r="GC27" s="101"/>
      <c r="GD27" s="98"/>
      <c r="GE27" s="96"/>
      <c r="GF27" s="97"/>
      <c r="GG27" s="98"/>
      <c r="GH27" s="99"/>
      <c r="GI27" s="100"/>
      <c r="GJ27" s="95"/>
      <c r="GK27" s="101"/>
      <c r="GL27" s="98"/>
      <c r="GM27" s="96"/>
      <c r="GN27" s="97"/>
      <c r="GO27" s="98"/>
      <c r="GP27" s="99"/>
      <c r="GQ27" s="100"/>
      <c r="GR27" s="95"/>
      <c r="GS27" s="101"/>
      <c r="GT27" s="98"/>
      <c r="GU27" s="96"/>
      <c r="GV27" s="97"/>
      <c r="GW27" s="98"/>
      <c r="GX27" s="99"/>
      <c r="GY27" s="100"/>
      <c r="GZ27" s="95"/>
      <c r="HA27" s="101"/>
      <c r="HB27" s="98"/>
      <c r="HC27" s="96"/>
      <c r="HD27" s="97"/>
      <c r="HE27" s="98"/>
      <c r="HF27" s="99"/>
      <c r="HG27" s="100"/>
      <c r="HH27" s="95"/>
      <c r="HI27" s="101"/>
      <c r="HJ27" s="98"/>
      <c r="HK27" s="96"/>
      <c r="HL27" s="97"/>
      <c r="HM27" s="98"/>
      <c r="HN27" s="99"/>
      <c r="HO27" s="100"/>
      <c r="HP27" s="95"/>
      <c r="HQ27" s="101"/>
      <c r="HR27" s="98"/>
      <c r="HS27" s="96"/>
      <c r="HT27" s="97"/>
      <c r="HU27" s="98"/>
      <c r="HV27" s="99"/>
      <c r="HW27" s="100"/>
      <c r="HX27" s="95"/>
      <c r="HY27" s="101"/>
      <c r="HZ27" s="98"/>
      <c r="IA27" s="96"/>
      <c r="IB27" s="97"/>
      <c r="IC27" s="98"/>
      <c r="ID27" s="99"/>
      <c r="IE27" s="100"/>
      <c r="IF27" s="95"/>
      <c r="IG27" s="101"/>
      <c r="IH27" s="98"/>
      <c r="II27" s="96"/>
      <c r="IJ27" s="97"/>
      <c r="IK27" s="98"/>
      <c r="IL27" s="99"/>
      <c r="IM27" s="100"/>
      <c r="IN27" s="95"/>
      <c r="IO27" s="101"/>
      <c r="IP27" s="98"/>
      <c r="IQ27" s="96"/>
      <c r="IR27" s="97"/>
      <c r="IS27" s="98"/>
      <c r="IT27" s="99"/>
    </row>
    <row r="28" spans="1:254" ht="102.75" customHeight="1">
      <c r="A28" s="79">
        <v>7</v>
      </c>
      <c r="B28" s="79"/>
      <c r="C28" s="70" t="s">
        <v>151</v>
      </c>
      <c r="D28" s="79" t="s">
        <v>103</v>
      </c>
      <c r="E28" s="88">
        <v>2</v>
      </c>
      <c r="F28" s="88">
        <v>849</v>
      </c>
      <c r="G28" s="126">
        <f t="shared" si="0"/>
        <v>1698</v>
      </c>
      <c r="H28" s="95"/>
      <c r="I28" s="95"/>
      <c r="J28" s="95"/>
      <c r="K28" s="95"/>
      <c r="L28" s="95"/>
      <c r="M28" s="95"/>
      <c r="N28" s="95"/>
      <c r="O28" s="95"/>
      <c r="P28" s="95"/>
      <c r="Q28" s="95"/>
      <c r="R28" s="95"/>
      <c r="S28" s="96"/>
      <c r="T28" s="97"/>
      <c r="U28" s="98"/>
      <c r="V28" s="99"/>
      <c r="W28" s="100"/>
      <c r="X28" s="95"/>
      <c r="Y28" s="101"/>
      <c r="Z28" s="98"/>
      <c r="AA28" s="96"/>
      <c r="AB28" s="97"/>
      <c r="AC28" s="98"/>
      <c r="AD28" s="99"/>
      <c r="AE28" s="100"/>
      <c r="AF28" s="95"/>
      <c r="AG28" s="101"/>
      <c r="AH28" s="98"/>
      <c r="AI28" s="96"/>
      <c r="AJ28" s="97"/>
      <c r="AK28" s="98"/>
      <c r="AL28" s="99"/>
      <c r="AM28" s="100"/>
      <c r="AN28" s="95"/>
      <c r="AO28" s="101"/>
      <c r="AP28" s="98"/>
      <c r="AQ28" s="96"/>
      <c r="AR28" s="97"/>
      <c r="AS28" s="98"/>
      <c r="AT28" s="99"/>
      <c r="AU28" s="100"/>
      <c r="AV28" s="95"/>
      <c r="AW28" s="101"/>
      <c r="AX28" s="98"/>
      <c r="AY28" s="96"/>
      <c r="AZ28" s="97"/>
      <c r="BA28" s="98"/>
      <c r="BB28" s="99"/>
      <c r="BC28" s="100"/>
      <c r="BD28" s="95"/>
      <c r="BE28" s="101"/>
      <c r="BF28" s="98"/>
      <c r="BG28" s="96"/>
      <c r="BH28" s="97"/>
      <c r="BI28" s="98"/>
      <c r="BJ28" s="99"/>
      <c r="BK28" s="100"/>
      <c r="BL28" s="95"/>
      <c r="BM28" s="101"/>
      <c r="BN28" s="98"/>
      <c r="BO28" s="96"/>
      <c r="BP28" s="97"/>
      <c r="BQ28" s="98"/>
      <c r="BR28" s="99"/>
      <c r="BS28" s="100"/>
      <c r="BT28" s="95"/>
      <c r="BU28" s="101"/>
      <c r="BV28" s="98"/>
      <c r="BW28" s="96"/>
      <c r="BX28" s="97"/>
      <c r="BY28" s="98"/>
      <c r="BZ28" s="99"/>
      <c r="CA28" s="100"/>
      <c r="CB28" s="95"/>
      <c r="CC28" s="101"/>
      <c r="CD28" s="98"/>
      <c r="CE28" s="96"/>
      <c r="CF28" s="97"/>
      <c r="CG28" s="98"/>
      <c r="CH28" s="99"/>
      <c r="CI28" s="100"/>
      <c r="CJ28" s="95"/>
      <c r="CK28" s="101"/>
      <c r="CL28" s="98"/>
      <c r="CM28" s="96"/>
      <c r="CN28" s="97"/>
      <c r="CO28" s="98"/>
      <c r="CP28" s="99"/>
      <c r="CQ28" s="100"/>
      <c r="CR28" s="95"/>
      <c r="CS28" s="101"/>
      <c r="CT28" s="98"/>
      <c r="CU28" s="96"/>
      <c r="CV28" s="97"/>
      <c r="CW28" s="98"/>
      <c r="CX28" s="99"/>
      <c r="CY28" s="100"/>
      <c r="CZ28" s="95"/>
      <c r="DA28" s="101"/>
      <c r="DB28" s="98"/>
      <c r="DC28" s="96"/>
      <c r="DD28" s="97"/>
      <c r="DE28" s="98"/>
      <c r="DF28" s="99"/>
      <c r="DG28" s="100"/>
      <c r="DH28" s="95"/>
      <c r="DI28" s="101"/>
      <c r="DJ28" s="98"/>
      <c r="DK28" s="96"/>
      <c r="DL28" s="97"/>
      <c r="DM28" s="98"/>
      <c r="DN28" s="99"/>
      <c r="DO28" s="100"/>
      <c r="DP28" s="95"/>
      <c r="DQ28" s="101"/>
      <c r="DR28" s="98"/>
      <c r="DS28" s="96"/>
      <c r="DT28" s="97"/>
      <c r="DU28" s="98"/>
      <c r="DV28" s="99"/>
      <c r="DW28" s="100"/>
      <c r="DX28" s="95"/>
      <c r="DY28" s="101"/>
      <c r="DZ28" s="98"/>
      <c r="EA28" s="96"/>
      <c r="EB28" s="97"/>
      <c r="EC28" s="98"/>
      <c r="ED28" s="99"/>
      <c r="EE28" s="100"/>
      <c r="EF28" s="95"/>
      <c r="EG28" s="101"/>
      <c r="EH28" s="98"/>
      <c r="EI28" s="96"/>
      <c r="EJ28" s="97"/>
      <c r="EK28" s="98"/>
      <c r="EL28" s="99"/>
      <c r="EM28" s="100"/>
      <c r="EN28" s="95"/>
      <c r="EO28" s="101"/>
      <c r="EP28" s="98"/>
      <c r="EQ28" s="96"/>
      <c r="ER28" s="97"/>
      <c r="ES28" s="98"/>
      <c r="ET28" s="99"/>
      <c r="EU28" s="100"/>
      <c r="EV28" s="95"/>
      <c r="EW28" s="101"/>
      <c r="EX28" s="98"/>
      <c r="EY28" s="96"/>
      <c r="EZ28" s="97"/>
      <c r="FA28" s="98"/>
      <c r="FB28" s="99"/>
      <c r="FC28" s="100"/>
      <c r="FD28" s="95"/>
      <c r="FE28" s="101"/>
      <c r="FF28" s="98"/>
      <c r="FG28" s="96"/>
      <c r="FH28" s="97"/>
      <c r="FI28" s="98"/>
      <c r="FJ28" s="99"/>
      <c r="FK28" s="100"/>
      <c r="FL28" s="95"/>
      <c r="FM28" s="101"/>
      <c r="FN28" s="98"/>
      <c r="FO28" s="96"/>
      <c r="FP28" s="97"/>
      <c r="FQ28" s="98"/>
      <c r="FR28" s="99"/>
      <c r="FS28" s="100"/>
      <c r="FT28" s="95"/>
      <c r="FU28" s="101"/>
      <c r="FV28" s="98"/>
      <c r="FW28" s="96"/>
      <c r="FX28" s="97"/>
      <c r="FY28" s="98"/>
      <c r="FZ28" s="99"/>
      <c r="GA28" s="100"/>
      <c r="GB28" s="95"/>
      <c r="GC28" s="101"/>
      <c r="GD28" s="98"/>
      <c r="GE28" s="96"/>
      <c r="GF28" s="97"/>
      <c r="GG28" s="98"/>
      <c r="GH28" s="99"/>
      <c r="GI28" s="100"/>
      <c r="GJ28" s="95"/>
      <c r="GK28" s="101"/>
      <c r="GL28" s="98"/>
      <c r="GM28" s="96"/>
      <c r="GN28" s="97"/>
      <c r="GO28" s="98"/>
      <c r="GP28" s="99"/>
      <c r="GQ28" s="100"/>
      <c r="GR28" s="95"/>
      <c r="GS28" s="101"/>
      <c r="GT28" s="98"/>
      <c r="GU28" s="96"/>
      <c r="GV28" s="97"/>
      <c r="GW28" s="98"/>
      <c r="GX28" s="99"/>
      <c r="GY28" s="100"/>
      <c r="GZ28" s="95"/>
      <c r="HA28" s="101"/>
      <c r="HB28" s="98"/>
      <c r="HC28" s="96"/>
      <c r="HD28" s="97"/>
      <c r="HE28" s="98"/>
      <c r="HF28" s="99"/>
      <c r="HG28" s="100"/>
      <c r="HH28" s="95"/>
      <c r="HI28" s="101"/>
      <c r="HJ28" s="98"/>
      <c r="HK28" s="96"/>
      <c r="HL28" s="97"/>
      <c r="HM28" s="98"/>
      <c r="HN28" s="99"/>
      <c r="HO28" s="100"/>
      <c r="HP28" s="95"/>
      <c r="HQ28" s="101"/>
      <c r="HR28" s="98"/>
      <c r="HS28" s="96"/>
      <c r="HT28" s="97"/>
      <c r="HU28" s="98"/>
      <c r="HV28" s="99"/>
      <c r="HW28" s="100"/>
      <c r="HX28" s="95"/>
      <c r="HY28" s="101"/>
      <c r="HZ28" s="98"/>
      <c r="IA28" s="96"/>
      <c r="IB28" s="97"/>
      <c r="IC28" s="98"/>
      <c r="ID28" s="99"/>
      <c r="IE28" s="100"/>
      <c r="IF28" s="95"/>
      <c r="IG28" s="101"/>
      <c r="IH28" s="98"/>
      <c r="II28" s="96"/>
      <c r="IJ28" s="97"/>
      <c r="IK28" s="98"/>
      <c r="IL28" s="99"/>
      <c r="IM28" s="100"/>
      <c r="IN28" s="95"/>
      <c r="IO28" s="101"/>
      <c r="IP28" s="98"/>
      <c r="IQ28" s="96"/>
      <c r="IR28" s="97"/>
      <c r="IS28" s="98"/>
      <c r="IT28" s="99"/>
    </row>
    <row r="29" spans="1:254" ht="59.25" customHeight="1">
      <c r="A29" s="79">
        <v>8</v>
      </c>
      <c r="B29" s="79"/>
      <c r="C29" s="70" t="s">
        <v>223</v>
      </c>
      <c r="D29" s="79" t="s">
        <v>103</v>
      </c>
      <c r="E29" s="88">
        <v>20</v>
      </c>
      <c r="F29" s="88">
        <v>35</v>
      </c>
      <c r="G29" s="126">
        <f t="shared" si="0"/>
        <v>700</v>
      </c>
      <c r="H29" s="95"/>
      <c r="I29" s="95"/>
      <c r="J29" s="95"/>
      <c r="K29" s="95"/>
      <c r="L29" s="95"/>
      <c r="M29" s="95"/>
      <c r="N29" s="95"/>
      <c r="O29" s="95"/>
      <c r="P29" s="95"/>
      <c r="Q29" s="95"/>
      <c r="R29" s="95"/>
      <c r="S29" s="96"/>
      <c r="T29" s="97"/>
      <c r="U29" s="98"/>
      <c r="V29" s="99"/>
      <c r="W29" s="100"/>
      <c r="X29" s="95"/>
      <c r="Y29" s="101"/>
      <c r="Z29" s="98"/>
      <c r="AA29" s="96"/>
      <c r="AB29" s="97"/>
      <c r="AC29" s="98"/>
      <c r="AD29" s="99"/>
      <c r="AE29" s="100"/>
      <c r="AF29" s="95"/>
      <c r="AG29" s="101"/>
      <c r="AH29" s="98"/>
      <c r="AI29" s="96"/>
      <c r="AJ29" s="97"/>
      <c r="AK29" s="98"/>
      <c r="AL29" s="99"/>
      <c r="AM29" s="100"/>
      <c r="AN29" s="95"/>
      <c r="AO29" s="101"/>
      <c r="AP29" s="98"/>
      <c r="AQ29" s="96"/>
      <c r="AR29" s="97"/>
      <c r="AS29" s="98"/>
      <c r="AT29" s="99"/>
      <c r="AU29" s="100"/>
      <c r="AV29" s="95"/>
      <c r="AW29" s="101"/>
      <c r="AX29" s="98"/>
      <c r="AY29" s="96"/>
      <c r="AZ29" s="97"/>
      <c r="BA29" s="98"/>
      <c r="BB29" s="99"/>
      <c r="BC29" s="100"/>
      <c r="BD29" s="95"/>
      <c r="BE29" s="101"/>
      <c r="BF29" s="98"/>
      <c r="BG29" s="96"/>
      <c r="BH29" s="97"/>
      <c r="BI29" s="98"/>
      <c r="BJ29" s="99"/>
      <c r="BK29" s="100"/>
      <c r="BL29" s="95"/>
      <c r="BM29" s="101"/>
      <c r="BN29" s="98"/>
      <c r="BO29" s="96"/>
      <c r="BP29" s="97"/>
      <c r="BQ29" s="98"/>
      <c r="BR29" s="99"/>
      <c r="BS29" s="100"/>
      <c r="BT29" s="95"/>
      <c r="BU29" s="101"/>
      <c r="BV29" s="98"/>
      <c r="BW29" s="96"/>
      <c r="BX29" s="97"/>
      <c r="BY29" s="98"/>
      <c r="BZ29" s="99"/>
      <c r="CA29" s="100"/>
      <c r="CB29" s="95"/>
      <c r="CC29" s="101"/>
      <c r="CD29" s="98"/>
      <c r="CE29" s="96"/>
      <c r="CF29" s="97"/>
      <c r="CG29" s="98"/>
      <c r="CH29" s="99"/>
      <c r="CI29" s="100"/>
      <c r="CJ29" s="95"/>
      <c r="CK29" s="101"/>
      <c r="CL29" s="98"/>
      <c r="CM29" s="96"/>
      <c r="CN29" s="97"/>
      <c r="CO29" s="98"/>
      <c r="CP29" s="99"/>
      <c r="CQ29" s="100"/>
      <c r="CR29" s="95"/>
      <c r="CS29" s="101"/>
      <c r="CT29" s="98"/>
      <c r="CU29" s="96"/>
      <c r="CV29" s="97"/>
      <c r="CW29" s="98"/>
      <c r="CX29" s="99"/>
      <c r="CY29" s="100"/>
      <c r="CZ29" s="95"/>
      <c r="DA29" s="101"/>
      <c r="DB29" s="98"/>
      <c r="DC29" s="96"/>
      <c r="DD29" s="97"/>
      <c r="DE29" s="98"/>
      <c r="DF29" s="99"/>
      <c r="DG29" s="100"/>
      <c r="DH29" s="95"/>
      <c r="DI29" s="101"/>
      <c r="DJ29" s="98"/>
      <c r="DK29" s="96"/>
      <c r="DL29" s="97"/>
      <c r="DM29" s="98"/>
      <c r="DN29" s="99"/>
      <c r="DO29" s="100"/>
      <c r="DP29" s="95"/>
      <c r="DQ29" s="101"/>
      <c r="DR29" s="98"/>
      <c r="DS29" s="96"/>
      <c r="DT29" s="97"/>
      <c r="DU29" s="98"/>
      <c r="DV29" s="99"/>
      <c r="DW29" s="100"/>
      <c r="DX29" s="95"/>
      <c r="DY29" s="101"/>
      <c r="DZ29" s="98"/>
      <c r="EA29" s="96"/>
      <c r="EB29" s="97"/>
      <c r="EC29" s="98"/>
      <c r="ED29" s="99"/>
      <c r="EE29" s="100"/>
      <c r="EF29" s="95"/>
      <c r="EG29" s="101"/>
      <c r="EH29" s="98"/>
      <c r="EI29" s="96"/>
      <c r="EJ29" s="97"/>
      <c r="EK29" s="98"/>
      <c r="EL29" s="99"/>
      <c r="EM29" s="100"/>
      <c r="EN29" s="95"/>
      <c r="EO29" s="101"/>
      <c r="EP29" s="98"/>
      <c r="EQ29" s="96"/>
      <c r="ER29" s="97"/>
      <c r="ES29" s="98"/>
      <c r="ET29" s="99"/>
      <c r="EU29" s="100"/>
      <c r="EV29" s="95"/>
      <c r="EW29" s="101"/>
      <c r="EX29" s="98"/>
      <c r="EY29" s="96"/>
      <c r="EZ29" s="97"/>
      <c r="FA29" s="98"/>
      <c r="FB29" s="99"/>
      <c r="FC29" s="100"/>
      <c r="FD29" s="95"/>
      <c r="FE29" s="101"/>
      <c r="FF29" s="98"/>
      <c r="FG29" s="96"/>
      <c r="FH29" s="97"/>
      <c r="FI29" s="98"/>
      <c r="FJ29" s="99"/>
      <c r="FK29" s="100"/>
      <c r="FL29" s="95"/>
      <c r="FM29" s="101"/>
      <c r="FN29" s="98"/>
      <c r="FO29" s="96"/>
      <c r="FP29" s="97"/>
      <c r="FQ29" s="98"/>
      <c r="FR29" s="99"/>
      <c r="FS29" s="100"/>
      <c r="FT29" s="95"/>
      <c r="FU29" s="101"/>
      <c r="FV29" s="98"/>
      <c r="FW29" s="96"/>
      <c r="FX29" s="97"/>
      <c r="FY29" s="98"/>
      <c r="FZ29" s="99"/>
      <c r="GA29" s="100"/>
      <c r="GB29" s="95"/>
      <c r="GC29" s="101"/>
      <c r="GD29" s="98"/>
      <c r="GE29" s="96"/>
      <c r="GF29" s="97"/>
      <c r="GG29" s="98"/>
      <c r="GH29" s="99"/>
      <c r="GI29" s="100"/>
      <c r="GJ29" s="95"/>
      <c r="GK29" s="101"/>
      <c r="GL29" s="98"/>
      <c r="GM29" s="96"/>
      <c r="GN29" s="97"/>
      <c r="GO29" s="98"/>
      <c r="GP29" s="99"/>
      <c r="GQ29" s="100"/>
      <c r="GR29" s="95"/>
      <c r="GS29" s="101"/>
      <c r="GT29" s="98"/>
      <c r="GU29" s="96"/>
      <c r="GV29" s="97"/>
      <c r="GW29" s="98"/>
      <c r="GX29" s="99"/>
      <c r="GY29" s="100"/>
      <c r="GZ29" s="95"/>
      <c r="HA29" s="101"/>
      <c r="HB29" s="98"/>
      <c r="HC29" s="96"/>
      <c r="HD29" s="97"/>
      <c r="HE29" s="98"/>
      <c r="HF29" s="99"/>
      <c r="HG29" s="100"/>
      <c r="HH29" s="95"/>
      <c r="HI29" s="101"/>
      <c r="HJ29" s="98"/>
      <c r="HK29" s="96"/>
      <c r="HL29" s="97"/>
      <c r="HM29" s="98"/>
      <c r="HN29" s="99"/>
      <c r="HO29" s="100"/>
      <c r="HP29" s="95"/>
      <c r="HQ29" s="101"/>
      <c r="HR29" s="98"/>
      <c r="HS29" s="96"/>
      <c r="HT29" s="97"/>
      <c r="HU29" s="98"/>
      <c r="HV29" s="99"/>
      <c r="HW29" s="100"/>
      <c r="HX29" s="95"/>
      <c r="HY29" s="101"/>
      <c r="HZ29" s="98"/>
      <c r="IA29" s="96"/>
      <c r="IB29" s="97"/>
      <c r="IC29" s="98"/>
      <c r="ID29" s="99"/>
      <c r="IE29" s="100"/>
      <c r="IF29" s="95"/>
      <c r="IG29" s="101"/>
      <c r="IH29" s="98"/>
      <c r="II29" s="96"/>
      <c r="IJ29" s="97"/>
      <c r="IK29" s="98"/>
      <c r="IL29" s="99"/>
      <c r="IM29" s="100"/>
      <c r="IN29" s="95"/>
      <c r="IO29" s="101"/>
      <c r="IP29" s="98"/>
      <c r="IQ29" s="96"/>
      <c r="IR29" s="97"/>
      <c r="IS29" s="98"/>
      <c r="IT29" s="99"/>
    </row>
    <row r="30" spans="1:254" ht="39" customHeight="1">
      <c r="A30" s="79">
        <v>9</v>
      </c>
      <c r="B30" s="79"/>
      <c r="C30" s="70" t="s">
        <v>153</v>
      </c>
      <c r="D30" s="79" t="s">
        <v>103</v>
      </c>
      <c r="E30" s="88">
        <v>4</v>
      </c>
      <c r="F30" s="88">
        <v>48</v>
      </c>
      <c r="G30" s="126">
        <f t="shared" si="0"/>
        <v>192</v>
      </c>
    </row>
    <row r="31" spans="1:254" ht="96" customHeight="1">
      <c r="A31" s="79">
        <v>10</v>
      </c>
      <c r="B31" s="102"/>
      <c r="C31" s="70" t="s">
        <v>224</v>
      </c>
      <c r="D31" s="102" t="s">
        <v>103</v>
      </c>
      <c r="E31" s="102">
        <v>16</v>
      </c>
      <c r="F31" s="102">
        <v>2542</v>
      </c>
      <c r="G31" s="126">
        <f t="shared" si="0"/>
        <v>40672</v>
      </c>
    </row>
    <row r="32" spans="1:254" ht="85.5" customHeight="1">
      <c r="A32" s="79">
        <v>11</v>
      </c>
      <c r="B32" s="102"/>
      <c r="C32" s="152" t="s">
        <v>225</v>
      </c>
      <c r="D32" s="102" t="s">
        <v>103</v>
      </c>
      <c r="E32" s="102">
        <v>1</v>
      </c>
      <c r="F32" s="102">
        <v>11703</v>
      </c>
      <c r="G32" s="126">
        <f t="shared" si="0"/>
        <v>11703</v>
      </c>
    </row>
    <row r="33" spans="1:16" ht="77.25" customHeight="1">
      <c r="A33" s="79">
        <v>12</v>
      </c>
      <c r="B33" s="102"/>
      <c r="C33" s="152" t="s">
        <v>227</v>
      </c>
      <c r="D33" s="102" t="s">
        <v>132</v>
      </c>
      <c r="E33" s="102">
        <v>5</v>
      </c>
      <c r="F33" s="102">
        <v>1131</v>
      </c>
      <c r="G33" s="126">
        <f t="shared" si="0"/>
        <v>5655</v>
      </c>
    </row>
    <row r="34" spans="1:16" ht="54.75" customHeight="1">
      <c r="A34" s="79">
        <v>13</v>
      </c>
      <c r="B34" s="102"/>
      <c r="C34" s="152" t="s">
        <v>226</v>
      </c>
      <c r="D34" s="102" t="s">
        <v>132</v>
      </c>
      <c r="E34" s="102">
        <v>120</v>
      </c>
      <c r="F34" s="102">
        <v>106</v>
      </c>
      <c r="G34" s="126">
        <f t="shared" si="0"/>
        <v>12720</v>
      </c>
    </row>
    <row r="35" spans="1:16" ht="15.75">
      <c r="A35" s="151"/>
      <c r="B35" s="155"/>
      <c r="C35" s="155" t="s">
        <v>154</v>
      </c>
      <c r="D35" s="248">
        <f>SUM(G15:G34)</f>
        <v>277894</v>
      </c>
      <c r="E35" s="248"/>
      <c r="F35" s="248"/>
      <c r="G35" s="248"/>
      <c r="P35" s="115"/>
    </row>
    <row r="36" spans="1:16" ht="15.75">
      <c r="A36" s="151"/>
      <c r="B36" s="155"/>
      <c r="C36" s="155" t="s">
        <v>109</v>
      </c>
      <c r="D36" s="248">
        <f>SUM(D35/100)</f>
        <v>2778.94</v>
      </c>
      <c r="E36" s="248"/>
      <c r="F36" s="248"/>
      <c r="G36" s="248"/>
      <c r="P36" s="115"/>
    </row>
    <row r="37" spans="1:16" ht="15.75">
      <c r="A37" s="69"/>
      <c r="B37" s="156"/>
      <c r="C37" s="153" t="s">
        <v>186</v>
      </c>
      <c r="D37" s="249">
        <f>SUM(D35:E36)</f>
        <v>280672.94</v>
      </c>
      <c r="E37" s="249"/>
      <c r="F37" s="249"/>
      <c r="G37" s="249"/>
    </row>
    <row r="38" spans="1:16" ht="15.75">
      <c r="A38" s="69"/>
      <c r="B38" s="156"/>
      <c r="C38" s="154" t="s">
        <v>208</v>
      </c>
      <c r="D38" s="250">
        <v>280673</v>
      </c>
      <c r="E38" s="250"/>
      <c r="F38" s="250"/>
      <c r="G38" s="250"/>
    </row>
    <row r="39" spans="1:16">
      <c r="A39" s="240" t="s">
        <v>242</v>
      </c>
      <c r="B39" s="241"/>
      <c r="C39" s="241"/>
      <c r="D39" s="241"/>
      <c r="E39" s="241"/>
      <c r="F39" s="241"/>
      <c r="G39" s="217"/>
    </row>
    <row r="40" spans="1:16">
      <c r="A40" s="246" t="s">
        <v>243</v>
      </c>
      <c r="B40" s="246"/>
      <c r="C40" s="246"/>
      <c r="D40" s="246"/>
      <c r="E40" s="246"/>
      <c r="F40" s="246"/>
      <c r="G40" s="246"/>
    </row>
    <row r="41" spans="1:16">
      <c r="A41" s="240" t="s">
        <v>244</v>
      </c>
      <c r="B41" s="241"/>
      <c r="C41" s="241"/>
      <c r="D41" s="241"/>
      <c r="E41" s="241"/>
      <c r="F41" s="241"/>
      <c r="G41" s="217"/>
    </row>
    <row r="42" spans="1:16">
      <c r="A42" s="247" t="s">
        <v>245</v>
      </c>
      <c r="B42" s="247"/>
      <c r="C42" s="247"/>
      <c r="D42" s="246"/>
      <c r="E42" s="246"/>
      <c r="F42" s="246"/>
      <c r="G42" s="246"/>
    </row>
    <row r="43" spans="1:16">
      <c r="A43" s="237" t="s">
        <v>246</v>
      </c>
      <c r="B43" s="238"/>
      <c r="C43" s="238"/>
      <c r="D43" s="238"/>
      <c r="E43" s="238"/>
      <c r="F43" s="238"/>
      <c r="G43" s="239"/>
    </row>
    <row r="44" spans="1:16">
      <c r="A44" s="247" t="s">
        <v>247</v>
      </c>
      <c r="B44" s="247"/>
      <c r="C44" s="247"/>
      <c r="D44" s="246"/>
      <c r="E44" s="246"/>
      <c r="F44" s="246"/>
      <c r="G44" s="246"/>
    </row>
    <row r="45" spans="1:16">
      <c r="A45" s="242"/>
      <c r="B45" s="243"/>
      <c r="C45" s="243"/>
      <c r="D45" s="243"/>
      <c r="E45" s="243"/>
      <c r="F45" s="243"/>
      <c r="G45" s="203"/>
    </row>
    <row r="46" spans="1:16">
      <c r="A46" s="244"/>
      <c r="B46" s="245"/>
      <c r="C46" s="245"/>
      <c r="D46" s="245"/>
      <c r="E46" s="245"/>
      <c r="F46" s="245"/>
      <c r="G46" s="204"/>
    </row>
    <row r="47" spans="1:16">
      <c r="A47" s="69"/>
      <c r="B47" s="82"/>
      <c r="C47" s="69"/>
      <c r="D47" s="246" t="s">
        <v>248</v>
      </c>
      <c r="E47" s="246"/>
      <c r="F47" s="246"/>
      <c r="G47" s="246"/>
    </row>
  </sheetData>
  <mergeCells count="32">
    <mergeCell ref="A2:G4"/>
    <mergeCell ref="A9:C9"/>
    <mergeCell ref="E9:G9"/>
    <mergeCell ref="A10:C10"/>
    <mergeCell ref="A11:C11"/>
    <mergeCell ref="D11:G11"/>
    <mergeCell ref="A6:C6"/>
    <mergeCell ref="D47:G47"/>
    <mergeCell ref="A40:C40"/>
    <mergeCell ref="A42:C42"/>
    <mergeCell ref="A44:C44"/>
    <mergeCell ref="A1:G1"/>
    <mergeCell ref="A5:C5"/>
    <mergeCell ref="D5:G5"/>
    <mergeCell ref="A8:C8"/>
    <mergeCell ref="D8:G8"/>
    <mergeCell ref="D6:G6"/>
    <mergeCell ref="A7:C7"/>
    <mergeCell ref="D7:G7"/>
    <mergeCell ref="D36:G36"/>
    <mergeCell ref="D37:G37"/>
    <mergeCell ref="D38:G38"/>
    <mergeCell ref="D35:G35"/>
    <mergeCell ref="A43:G43"/>
    <mergeCell ref="A41:G41"/>
    <mergeCell ref="A39:G39"/>
    <mergeCell ref="A45:G46"/>
    <mergeCell ref="E10:G10"/>
    <mergeCell ref="A12:G12"/>
    <mergeCell ref="D40:G40"/>
    <mergeCell ref="D42:G42"/>
    <mergeCell ref="D44:G44"/>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J54"/>
  <sheetViews>
    <sheetView topLeftCell="A49" workbookViewId="0">
      <selection activeCell="A9" sqref="A9:IV9"/>
    </sheetView>
  </sheetViews>
  <sheetFormatPr defaultRowHeight="12.75"/>
  <cols>
    <col min="1" max="1" width="4.7109375" style="1" customWidth="1"/>
    <col min="2" max="2" width="7" style="1" customWidth="1"/>
    <col min="3" max="3" width="45.28515625" customWidth="1"/>
    <col min="4" max="4" width="6.7109375" customWidth="1"/>
    <col min="5" max="5" width="4.7109375" customWidth="1"/>
    <col min="6" max="6" width="8.42578125" style="1" customWidth="1"/>
    <col min="7" max="7" width="10.5703125" customWidth="1"/>
    <col min="10" max="10" width="10.5703125" bestFit="1" customWidth="1"/>
  </cols>
  <sheetData>
    <row r="1" spans="1:10" ht="29.25" customHeight="1">
      <c r="A1" s="159" t="s">
        <v>119</v>
      </c>
      <c r="B1" s="160"/>
      <c r="C1" s="160"/>
      <c r="D1" s="160"/>
      <c r="E1" s="160"/>
      <c r="F1" s="160"/>
      <c r="G1" s="161"/>
    </row>
    <row r="2" spans="1:10" ht="15" customHeight="1">
      <c r="A2" s="6" t="s">
        <v>0</v>
      </c>
      <c r="B2" s="6" t="s">
        <v>41</v>
      </c>
      <c r="C2" s="6" t="s">
        <v>1</v>
      </c>
      <c r="D2" s="159" t="s">
        <v>2</v>
      </c>
      <c r="E2" s="161"/>
      <c r="F2" s="6" t="s">
        <v>3</v>
      </c>
      <c r="G2" s="6" t="s">
        <v>4</v>
      </c>
    </row>
    <row r="3" spans="1:10" ht="57.75" customHeight="1">
      <c r="A3" s="7">
        <v>1</v>
      </c>
      <c r="B3" s="8">
        <v>1.8</v>
      </c>
      <c r="C3" s="9" t="s">
        <v>57</v>
      </c>
      <c r="D3" s="10"/>
      <c r="E3" s="11"/>
      <c r="F3" s="11"/>
      <c r="G3" s="12"/>
    </row>
    <row r="4" spans="1:10">
      <c r="A4" s="11" t="s">
        <v>17</v>
      </c>
      <c r="B4" s="11" t="s">
        <v>56</v>
      </c>
      <c r="C4" s="13" t="s">
        <v>22</v>
      </c>
      <c r="D4" s="10">
        <v>70</v>
      </c>
      <c r="E4" s="11" t="s">
        <v>5</v>
      </c>
      <c r="F4" s="14">
        <v>543</v>
      </c>
      <c r="G4" s="15">
        <f>SUM(D4*F4)</f>
        <v>38010</v>
      </c>
    </row>
    <row r="5" spans="1:10" ht="45" customHeight="1">
      <c r="A5" s="7">
        <v>2</v>
      </c>
      <c r="B5" s="8">
        <v>1.1200000000000001</v>
      </c>
      <c r="C5" s="9" t="s">
        <v>82</v>
      </c>
      <c r="D5" s="10">
        <v>170</v>
      </c>
      <c r="E5" s="11" t="s">
        <v>6</v>
      </c>
      <c r="F5" s="14">
        <v>162</v>
      </c>
      <c r="G5" s="15">
        <f>SUM(D5*F5)</f>
        <v>27540</v>
      </c>
    </row>
    <row r="6" spans="1:10" ht="36" customHeight="1">
      <c r="A6" s="7">
        <v>3</v>
      </c>
      <c r="B6" s="8">
        <v>1.1399999999999999</v>
      </c>
      <c r="C6" s="9" t="s">
        <v>15</v>
      </c>
      <c r="D6" s="10"/>
      <c r="E6" s="11"/>
      <c r="F6" s="11"/>
      <c r="G6" s="16" t="s">
        <v>39</v>
      </c>
    </row>
    <row r="7" spans="1:10">
      <c r="A7" s="11" t="s">
        <v>17</v>
      </c>
      <c r="B7" s="8" t="s">
        <v>58</v>
      </c>
      <c r="C7" s="13" t="s">
        <v>16</v>
      </c>
      <c r="D7" s="10">
        <v>170</v>
      </c>
      <c r="E7" s="11" t="s">
        <v>6</v>
      </c>
      <c r="F7" s="14">
        <v>106</v>
      </c>
      <c r="G7" s="15">
        <f>SUM(D7*F7)</f>
        <v>18020</v>
      </c>
      <c r="J7" s="3"/>
    </row>
    <row r="8" spans="1:10">
      <c r="A8" s="11" t="s">
        <v>21</v>
      </c>
      <c r="B8" s="8" t="s">
        <v>59</v>
      </c>
      <c r="C8" s="13" t="s">
        <v>20</v>
      </c>
      <c r="D8" s="10">
        <v>0</v>
      </c>
      <c r="E8" s="11" t="s">
        <v>6</v>
      </c>
      <c r="F8" s="14">
        <v>162</v>
      </c>
      <c r="G8" s="15">
        <f>SUM(D8*F8)</f>
        <v>0</v>
      </c>
      <c r="J8" s="4"/>
    </row>
    <row r="9" spans="1:10">
      <c r="A9" s="11" t="s">
        <v>19</v>
      </c>
      <c r="B9" s="8" t="s">
        <v>60</v>
      </c>
      <c r="C9" s="13" t="s">
        <v>18</v>
      </c>
      <c r="D9" s="10">
        <v>0</v>
      </c>
      <c r="E9" s="11" t="s">
        <v>6</v>
      </c>
      <c r="F9" s="14">
        <v>327</v>
      </c>
      <c r="G9" s="15">
        <f>SUM(D9*F9)</f>
        <v>0</v>
      </c>
    </row>
    <row r="10" spans="1:10" ht="47.25" customHeight="1">
      <c r="A10" s="7">
        <v>4</v>
      </c>
      <c r="B10" s="8">
        <v>1.1499999999999999</v>
      </c>
      <c r="C10" s="9" t="s">
        <v>14</v>
      </c>
      <c r="D10" s="10"/>
      <c r="E10" s="11"/>
      <c r="F10" s="11"/>
      <c r="G10" s="16"/>
    </row>
    <row r="11" spans="1:10">
      <c r="A11" s="11" t="s">
        <v>17</v>
      </c>
      <c r="B11" s="8" t="s">
        <v>61</v>
      </c>
      <c r="C11" s="13" t="s">
        <v>22</v>
      </c>
      <c r="D11" s="17">
        <v>168</v>
      </c>
      <c r="E11" s="8" t="s">
        <v>5</v>
      </c>
      <c r="F11" s="18">
        <v>303</v>
      </c>
      <c r="G11" s="19">
        <f>SUM(D11*F11)</f>
        <v>50904</v>
      </c>
    </row>
    <row r="12" spans="1:10" ht="36" customHeight="1">
      <c r="A12" s="7">
        <v>5</v>
      </c>
      <c r="B12" s="8">
        <v>1.17</v>
      </c>
      <c r="C12" s="21" t="s">
        <v>83</v>
      </c>
      <c r="D12" s="10"/>
      <c r="E12" s="11"/>
      <c r="F12" s="14"/>
      <c r="G12" s="16"/>
    </row>
    <row r="13" spans="1:10">
      <c r="A13" s="7" t="s">
        <v>23</v>
      </c>
      <c r="B13" s="7" t="s">
        <v>62</v>
      </c>
      <c r="C13" s="20" t="s">
        <v>25</v>
      </c>
      <c r="D13" s="10">
        <v>0</v>
      </c>
      <c r="E13" s="11" t="s">
        <v>6</v>
      </c>
      <c r="F13" s="14">
        <v>22</v>
      </c>
      <c r="G13" s="16">
        <f>SUM(D13*F13)</f>
        <v>0</v>
      </c>
    </row>
    <row r="14" spans="1:10">
      <c r="A14" s="11" t="s">
        <v>21</v>
      </c>
      <c r="B14" s="11" t="s">
        <v>63</v>
      </c>
      <c r="C14" s="20" t="s">
        <v>24</v>
      </c>
      <c r="D14" s="10">
        <v>154</v>
      </c>
      <c r="E14" s="11" t="s">
        <v>6</v>
      </c>
      <c r="F14" s="14">
        <v>36</v>
      </c>
      <c r="G14" s="16">
        <f>SUM(D14*F14)</f>
        <v>5544</v>
      </c>
    </row>
    <row r="15" spans="1:10">
      <c r="A15" s="11" t="s">
        <v>19</v>
      </c>
      <c r="B15" s="11" t="s">
        <v>64</v>
      </c>
      <c r="C15" s="20" t="s">
        <v>27</v>
      </c>
      <c r="D15" s="10">
        <v>1054</v>
      </c>
      <c r="E15" s="11" t="s">
        <v>6</v>
      </c>
      <c r="F15" s="14">
        <v>50</v>
      </c>
      <c r="G15" s="16">
        <f>SUM(D15*F15)</f>
        <v>52700</v>
      </c>
    </row>
    <row r="16" spans="1:10">
      <c r="A16" s="11" t="s">
        <v>26</v>
      </c>
      <c r="B16" s="11" t="s">
        <v>65</v>
      </c>
      <c r="C16" s="21" t="s">
        <v>28</v>
      </c>
      <c r="D16" s="10">
        <v>390</v>
      </c>
      <c r="E16" s="11" t="s">
        <v>6</v>
      </c>
      <c r="F16" s="14">
        <v>109</v>
      </c>
      <c r="G16" s="16">
        <f>SUM(D16*F16)</f>
        <v>42510</v>
      </c>
    </row>
    <row r="17" spans="1:7" ht="21" customHeight="1">
      <c r="A17" s="7">
        <v>6</v>
      </c>
      <c r="B17" s="8">
        <v>1.23</v>
      </c>
      <c r="C17" s="9" t="s">
        <v>70</v>
      </c>
      <c r="D17" s="10"/>
      <c r="E17" s="11"/>
      <c r="F17" s="14"/>
      <c r="G17" s="16"/>
    </row>
    <row r="18" spans="1:7">
      <c r="A18" s="11" t="s">
        <v>17</v>
      </c>
      <c r="B18" s="11" t="s">
        <v>66</v>
      </c>
      <c r="C18" s="13" t="s">
        <v>29</v>
      </c>
      <c r="D18" s="10">
        <v>220</v>
      </c>
      <c r="E18" s="11" t="s">
        <v>7</v>
      </c>
      <c r="F18" s="14">
        <v>33</v>
      </c>
      <c r="G18" s="16">
        <f t="shared" ref="G18:G23" si="0">SUM(D18*F18)</f>
        <v>7260</v>
      </c>
    </row>
    <row r="19" spans="1:7">
      <c r="A19" s="11" t="s">
        <v>21</v>
      </c>
      <c r="B19" s="11" t="s">
        <v>67</v>
      </c>
      <c r="C19" s="9" t="s">
        <v>30</v>
      </c>
      <c r="D19" s="10">
        <v>0</v>
      </c>
      <c r="E19" s="11" t="s">
        <v>7</v>
      </c>
      <c r="F19" s="14">
        <v>72</v>
      </c>
      <c r="G19" s="16">
        <f t="shared" si="0"/>
        <v>0</v>
      </c>
    </row>
    <row r="20" spans="1:7">
      <c r="A20" s="11" t="s">
        <v>19</v>
      </c>
      <c r="B20" s="11" t="s">
        <v>68</v>
      </c>
      <c r="C20" s="13" t="s">
        <v>31</v>
      </c>
      <c r="D20" s="10">
        <v>30</v>
      </c>
      <c r="E20" s="11" t="s">
        <v>7</v>
      </c>
      <c r="F20" s="14">
        <v>41</v>
      </c>
      <c r="G20" s="16">
        <f t="shared" si="0"/>
        <v>1230</v>
      </c>
    </row>
    <row r="21" spans="1:7">
      <c r="A21" s="11" t="s">
        <v>26</v>
      </c>
      <c r="B21" s="11" t="s">
        <v>69</v>
      </c>
      <c r="C21" s="9" t="s">
        <v>32</v>
      </c>
      <c r="D21" s="10">
        <v>0</v>
      </c>
      <c r="E21" s="11" t="s">
        <v>7</v>
      </c>
      <c r="F21" s="14">
        <v>83</v>
      </c>
      <c r="G21" s="16">
        <f t="shared" si="0"/>
        <v>0</v>
      </c>
    </row>
    <row r="22" spans="1:7" ht="46.5" customHeight="1">
      <c r="A22" s="7">
        <v>7</v>
      </c>
      <c r="B22" s="18">
        <v>1.29</v>
      </c>
      <c r="C22" s="21" t="s">
        <v>71</v>
      </c>
      <c r="D22" s="10">
        <v>55</v>
      </c>
      <c r="E22" s="11" t="s">
        <v>7</v>
      </c>
      <c r="F22" s="14">
        <v>194</v>
      </c>
      <c r="G22" s="16">
        <f t="shared" si="0"/>
        <v>10670</v>
      </c>
    </row>
    <row r="23" spans="1:7" ht="55.5" customHeight="1">
      <c r="A23" s="7">
        <v>8</v>
      </c>
      <c r="B23" s="18">
        <v>1.3</v>
      </c>
      <c r="C23" s="9" t="s">
        <v>72</v>
      </c>
      <c r="D23" s="10">
        <v>51</v>
      </c>
      <c r="E23" s="11" t="s">
        <v>7</v>
      </c>
      <c r="F23" s="14">
        <v>276</v>
      </c>
      <c r="G23" s="16">
        <f t="shared" si="0"/>
        <v>14076</v>
      </c>
    </row>
    <row r="24" spans="1:7" ht="45" customHeight="1">
      <c r="A24" s="7">
        <v>9</v>
      </c>
      <c r="B24" s="8">
        <v>2.1</v>
      </c>
      <c r="C24" s="21" t="s">
        <v>90</v>
      </c>
      <c r="D24" s="10"/>
      <c r="E24" s="11"/>
      <c r="F24" s="14"/>
      <c r="G24" s="16"/>
    </row>
    <row r="25" spans="1:7">
      <c r="A25" s="7" t="s">
        <v>17</v>
      </c>
      <c r="B25" s="8" t="s">
        <v>73</v>
      </c>
      <c r="C25" s="9" t="s">
        <v>76</v>
      </c>
      <c r="D25" s="10">
        <v>68</v>
      </c>
      <c r="E25" s="11" t="s">
        <v>7</v>
      </c>
      <c r="F25" s="14">
        <v>169</v>
      </c>
      <c r="G25" s="16">
        <f>SUM(D25*F25)</f>
        <v>11492</v>
      </c>
    </row>
    <row r="26" spans="1:7">
      <c r="A26" s="7" t="s">
        <v>21</v>
      </c>
      <c r="B26" s="8" t="s">
        <v>74</v>
      </c>
      <c r="C26" s="9" t="s">
        <v>75</v>
      </c>
      <c r="D26" s="10">
        <v>14</v>
      </c>
      <c r="E26" s="11" t="s">
        <v>7</v>
      </c>
      <c r="F26" s="14">
        <v>441</v>
      </c>
      <c r="G26" s="16">
        <f>SUM(D26*F26)</f>
        <v>6174</v>
      </c>
    </row>
    <row r="27" spans="1:7" ht="12" customHeight="1">
      <c r="A27" s="7">
        <v>10</v>
      </c>
      <c r="B27" s="8">
        <v>1322</v>
      </c>
      <c r="C27" s="9" t="s">
        <v>77</v>
      </c>
      <c r="D27" s="22">
        <v>60000</v>
      </c>
      <c r="E27" s="5" t="s">
        <v>40</v>
      </c>
      <c r="F27" s="14">
        <v>0.1</v>
      </c>
      <c r="G27" s="16">
        <f>SUM(D27*F27)</f>
        <v>6000</v>
      </c>
    </row>
    <row r="28" spans="1:7" ht="56.25" customHeight="1">
      <c r="A28" s="7">
        <v>11</v>
      </c>
      <c r="B28" s="8">
        <v>2.2999999999999998</v>
      </c>
      <c r="C28" s="9" t="s">
        <v>78</v>
      </c>
      <c r="D28" s="10"/>
      <c r="E28" s="11"/>
      <c r="F28" s="14"/>
      <c r="G28" s="16"/>
    </row>
    <row r="29" spans="1:7">
      <c r="A29" s="8" t="s">
        <v>17</v>
      </c>
      <c r="B29" s="8" t="s">
        <v>42</v>
      </c>
      <c r="C29" s="9" t="s">
        <v>86</v>
      </c>
      <c r="D29" s="10">
        <v>13</v>
      </c>
      <c r="E29" s="11" t="s">
        <v>8</v>
      </c>
      <c r="F29" s="14">
        <v>1344</v>
      </c>
      <c r="G29" s="16">
        <f>SUM(F29*D29)</f>
        <v>17472</v>
      </c>
    </row>
    <row r="30" spans="1:7" ht="24.75" customHeight="1">
      <c r="A30" s="7">
        <v>12</v>
      </c>
      <c r="B30" s="8">
        <v>1.33</v>
      </c>
      <c r="C30" s="9" t="s">
        <v>79</v>
      </c>
      <c r="D30" s="10">
        <v>85</v>
      </c>
      <c r="E30" s="11" t="s">
        <v>7</v>
      </c>
      <c r="F30" s="14">
        <v>42</v>
      </c>
      <c r="G30" s="16">
        <f>SUM(D30*F30)</f>
        <v>3570</v>
      </c>
    </row>
    <row r="31" spans="1:7" ht="33.75" customHeight="1">
      <c r="A31" s="7">
        <v>13</v>
      </c>
      <c r="B31" s="23" t="s">
        <v>84</v>
      </c>
      <c r="C31" s="9" t="s">
        <v>43</v>
      </c>
      <c r="D31" s="17">
        <v>105</v>
      </c>
      <c r="E31" s="8" t="s">
        <v>7</v>
      </c>
      <c r="F31" s="18">
        <v>28</v>
      </c>
      <c r="G31" s="24">
        <f>SUM(D31*F31)</f>
        <v>2940</v>
      </c>
    </row>
    <row r="32" spans="1:7" ht="34.5" customHeight="1">
      <c r="A32" s="7">
        <v>14</v>
      </c>
      <c r="B32" s="8">
        <v>1.22</v>
      </c>
      <c r="C32" s="9" t="s">
        <v>80</v>
      </c>
      <c r="D32" s="10"/>
      <c r="E32" s="11"/>
      <c r="F32" s="14"/>
      <c r="G32" s="16"/>
    </row>
    <row r="33" spans="1:7" ht="13.5" customHeight="1">
      <c r="A33" s="11" t="s">
        <v>17</v>
      </c>
      <c r="B33" s="11" t="s">
        <v>44</v>
      </c>
      <c r="C33" s="13" t="s">
        <v>34</v>
      </c>
      <c r="D33" s="10">
        <v>5</v>
      </c>
      <c r="E33" s="11" t="s">
        <v>7</v>
      </c>
      <c r="F33" s="14">
        <v>82</v>
      </c>
      <c r="G33" s="16">
        <f t="shared" ref="G33:G38" si="1">SUM(D33*F33)</f>
        <v>410</v>
      </c>
    </row>
    <row r="34" spans="1:7">
      <c r="A34" s="11" t="s">
        <v>21</v>
      </c>
      <c r="B34" s="11" t="s">
        <v>45</v>
      </c>
      <c r="C34" s="13" t="s">
        <v>35</v>
      </c>
      <c r="D34" s="10">
        <v>8</v>
      </c>
      <c r="E34" s="11" t="s">
        <v>7</v>
      </c>
      <c r="F34" s="14">
        <v>100</v>
      </c>
      <c r="G34" s="16">
        <f t="shared" si="1"/>
        <v>800</v>
      </c>
    </row>
    <row r="35" spans="1:7">
      <c r="A35" s="11" t="s">
        <v>19</v>
      </c>
      <c r="B35" s="11" t="s">
        <v>46</v>
      </c>
      <c r="C35" s="13" t="s">
        <v>36</v>
      </c>
      <c r="D35" s="10">
        <v>8</v>
      </c>
      <c r="E35" s="11" t="s">
        <v>7</v>
      </c>
      <c r="F35" s="14">
        <v>103</v>
      </c>
      <c r="G35" s="16">
        <f t="shared" si="1"/>
        <v>824</v>
      </c>
    </row>
    <row r="36" spans="1:7">
      <c r="A36" s="11" t="s">
        <v>26</v>
      </c>
      <c r="B36" s="11" t="s">
        <v>47</v>
      </c>
      <c r="C36" s="13" t="s">
        <v>37</v>
      </c>
      <c r="D36" s="10">
        <v>10</v>
      </c>
      <c r="E36" s="11" t="s">
        <v>7</v>
      </c>
      <c r="F36" s="14">
        <v>120</v>
      </c>
      <c r="G36" s="16">
        <f t="shared" si="1"/>
        <v>1200</v>
      </c>
    </row>
    <row r="37" spans="1:7">
      <c r="A37" s="11" t="s">
        <v>85</v>
      </c>
      <c r="B37" s="11" t="s">
        <v>48</v>
      </c>
      <c r="C37" s="13" t="s">
        <v>38</v>
      </c>
      <c r="D37" s="10">
        <v>11</v>
      </c>
      <c r="E37" s="11" t="s">
        <v>7</v>
      </c>
      <c r="F37" s="14">
        <v>276</v>
      </c>
      <c r="G37" s="16">
        <f t="shared" si="1"/>
        <v>3036</v>
      </c>
    </row>
    <row r="38" spans="1:7" ht="56.25" customHeight="1">
      <c r="A38" s="7">
        <v>15</v>
      </c>
      <c r="B38" s="8">
        <v>1.1599999999999999</v>
      </c>
      <c r="C38" s="9" t="s">
        <v>49</v>
      </c>
      <c r="D38" s="10">
        <v>0</v>
      </c>
      <c r="E38" s="11" t="s">
        <v>7</v>
      </c>
      <c r="F38" s="14">
        <v>422</v>
      </c>
      <c r="G38" s="16">
        <f t="shared" si="1"/>
        <v>0</v>
      </c>
    </row>
    <row r="39" spans="1:7" ht="68.25" customHeight="1">
      <c r="A39" s="7">
        <v>16</v>
      </c>
      <c r="B39" s="8">
        <v>1.9</v>
      </c>
      <c r="C39" s="9" t="s">
        <v>50</v>
      </c>
      <c r="D39" s="10">
        <v>0</v>
      </c>
      <c r="E39" s="11" t="s">
        <v>9</v>
      </c>
      <c r="F39" s="14">
        <v>679</v>
      </c>
      <c r="G39" s="16">
        <f>SUM(F39*D39)</f>
        <v>0</v>
      </c>
    </row>
    <row r="40" spans="1:7" ht="46.5" customHeight="1">
      <c r="A40" s="7">
        <v>17</v>
      </c>
      <c r="B40" s="23" t="s">
        <v>53</v>
      </c>
      <c r="C40" s="9" t="s">
        <v>54</v>
      </c>
      <c r="D40" s="10"/>
      <c r="E40" s="11"/>
      <c r="F40" s="14"/>
      <c r="G40" s="16"/>
    </row>
    <row r="41" spans="1:7" ht="14.25" customHeight="1">
      <c r="A41" s="8" t="s">
        <v>17</v>
      </c>
      <c r="B41" s="23" t="s">
        <v>52</v>
      </c>
      <c r="C41" s="9" t="s">
        <v>51</v>
      </c>
      <c r="D41" s="17">
        <v>0</v>
      </c>
      <c r="E41" s="8" t="s">
        <v>8</v>
      </c>
      <c r="F41" s="18">
        <v>7646</v>
      </c>
      <c r="G41" s="24">
        <f>SUM(D41*F41)</f>
        <v>0</v>
      </c>
    </row>
    <row r="42" spans="1:7" ht="44.25" customHeight="1">
      <c r="A42" s="7">
        <v>18</v>
      </c>
      <c r="B42" s="7">
        <v>5.0999999999999996</v>
      </c>
      <c r="C42" s="9" t="s">
        <v>55</v>
      </c>
      <c r="D42" s="10">
        <v>0</v>
      </c>
      <c r="E42" s="11" t="s">
        <v>10</v>
      </c>
      <c r="F42" s="14">
        <v>3926</v>
      </c>
      <c r="G42" s="16">
        <f>SUM(D42*F42)</f>
        <v>0</v>
      </c>
    </row>
    <row r="43" spans="1:7" ht="24.75" customHeight="1">
      <c r="A43" s="7">
        <v>19</v>
      </c>
      <c r="B43" s="8">
        <v>5.7</v>
      </c>
      <c r="C43" s="9" t="s">
        <v>11</v>
      </c>
      <c r="D43" s="10">
        <v>0</v>
      </c>
      <c r="E43" s="11" t="s">
        <v>12</v>
      </c>
      <c r="F43" s="14">
        <v>109</v>
      </c>
      <c r="G43" s="16">
        <f>SUM(D43*F43)</f>
        <v>0</v>
      </c>
    </row>
    <row r="44" spans="1:7" ht="24" customHeight="1">
      <c r="A44" s="7">
        <v>20</v>
      </c>
      <c r="B44" s="8">
        <v>5.9</v>
      </c>
      <c r="C44" s="9" t="s">
        <v>13</v>
      </c>
      <c r="D44" s="10">
        <v>0</v>
      </c>
      <c r="E44" s="11" t="s">
        <v>12</v>
      </c>
      <c r="F44" s="14">
        <v>27</v>
      </c>
      <c r="G44" s="16">
        <f>SUM(D44*F44)</f>
        <v>0</v>
      </c>
    </row>
    <row r="45" spans="1:7" ht="34.5" customHeight="1">
      <c r="A45" s="7">
        <v>21</v>
      </c>
      <c r="B45" s="8">
        <v>5.1100000000000003</v>
      </c>
      <c r="C45" s="9" t="s">
        <v>81</v>
      </c>
      <c r="D45" s="10">
        <v>0</v>
      </c>
      <c r="E45" s="11" t="s">
        <v>12</v>
      </c>
      <c r="F45" s="14">
        <v>421</v>
      </c>
      <c r="G45" s="16">
        <f>SUM(D45*F45)</f>
        <v>0</v>
      </c>
    </row>
    <row r="46" spans="1:7" ht="43.5" customHeight="1">
      <c r="A46" s="7">
        <v>22</v>
      </c>
      <c r="B46" s="23" t="s">
        <v>89</v>
      </c>
      <c r="C46" s="21" t="s">
        <v>87</v>
      </c>
      <c r="D46" s="10">
        <v>0</v>
      </c>
      <c r="E46" s="11" t="s">
        <v>33</v>
      </c>
      <c r="F46" s="14">
        <v>22500</v>
      </c>
      <c r="G46" s="25">
        <f>SUM(F46*D46)</f>
        <v>0</v>
      </c>
    </row>
    <row r="47" spans="1:7" ht="45">
      <c r="A47" s="7">
        <v>23</v>
      </c>
      <c r="B47" s="23" t="s">
        <v>89</v>
      </c>
      <c r="C47" s="21" t="s">
        <v>88</v>
      </c>
      <c r="D47" s="10">
        <v>0</v>
      </c>
      <c r="E47" s="11" t="s">
        <v>33</v>
      </c>
      <c r="F47" s="14">
        <v>1600</v>
      </c>
      <c r="G47" s="25">
        <f>SUM(F47*D47)</f>
        <v>0</v>
      </c>
    </row>
    <row r="48" spans="1:7" ht="56.25">
      <c r="A48" s="162">
        <v>24</v>
      </c>
      <c r="B48" s="11"/>
      <c r="C48" s="27" t="s">
        <v>91</v>
      </c>
      <c r="D48" s="10"/>
      <c r="E48" s="11"/>
      <c r="F48" s="14"/>
      <c r="G48" s="28"/>
    </row>
    <row r="49" spans="1:7">
      <c r="A49" s="162"/>
      <c r="B49" s="7" t="s">
        <v>92</v>
      </c>
      <c r="C49" s="27" t="s">
        <v>97</v>
      </c>
      <c r="D49" s="10">
        <v>0</v>
      </c>
      <c r="E49" s="11" t="s">
        <v>10</v>
      </c>
      <c r="F49" s="14">
        <v>148</v>
      </c>
      <c r="G49" s="28">
        <f>SUM(F49*D49)</f>
        <v>0</v>
      </c>
    </row>
    <row r="50" spans="1:7">
      <c r="A50" s="162"/>
      <c r="B50" s="7" t="s">
        <v>94</v>
      </c>
      <c r="C50" s="27" t="s">
        <v>93</v>
      </c>
      <c r="D50" s="10">
        <v>0</v>
      </c>
      <c r="E50" s="11" t="s">
        <v>10</v>
      </c>
      <c r="F50" s="14">
        <v>270</v>
      </c>
      <c r="G50" s="28">
        <f>SUM(F50*D50)</f>
        <v>0</v>
      </c>
    </row>
    <row r="51" spans="1:7">
      <c r="A51" s="162"/>
      <c r="B51" s="11" t="s">
        <v>96</v>
      </c>
      <c r="C51" s="27" t="s">
        <v>95</v>
      </c>
      <c r="D51" s="10">
        <v>0</v>
      </c>
      <c r="E51" s="11" t="s">
        <v>10</v>
      </c>
      <c r="F51" s="14">
        <v>342</v>
      </c>
      <c r="G51" s="28">
        <f>SUM(F51*D51)</f>
        <v>0</v>
      </c>
    </row>
    <row r="52" spans="1:7" ht="24" customHeight="1">
      <c r="A52" s="9"/>
      <c r="B52" s="163" t="s">
        <v>98</v>
      </c>
      <c r="C52" s="164"/>
      <c r="D52" s="164"/>
      <c r="E52" s="164"/>
      <c r="F52" s="165"/>
      <c r="G52" s="26">
        <f>SUM(G4:G51)</f>
        <v>322382</v>
      </c>
    </row>
    <row r="54" spans="1:7">
      <c r="C54" s="2"/>
    </row>
  </sheetData>
  <mergeCells count="4">
    <mergeCell ref="A1:G1"/>
    <mergeCell ref="D2:E2"/>
    <mergeCell ref="A48:A51"/>
    <mergeCell ref="B52:F52"/>
  </mergeCells>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G23"/>
  <sheetViews>
    <sheetView view="pageBreakPreview" zoomScale="87" zoomScaleSheetLayoutView="87" workbookViewId="0">
      <selection activeCell="J7" sqref="J7"/>
    </sheetView>
  </sheetViews>
  <sheetFormatPr defaultRowHeight="12.75"/>
  <cols>
    <col min="1" max="1" width="5.7109375" style="31" customWidth="1"/>
    <col min="2" max="2" width="7" style="31" customWidth="1"/>
    <col min="3" max="3" width="35" style="31" customWidth="1"/>
    <col min="4" max="4" width="9.5703125" style="31" customWidth="1"/>
    <col min="5" max="5" width="4.7109375" style="31" customWidth="1"/>
    <col min="6" max="6" width="10.85546875" style="31" customWidth="1"/>
    <col min="7" max="7" width="22.85546875" style="31" customWidth="1"/>
    <col min="8" max="9" width="9.140625" style="31"/>
    <col min="10" max="10" width="10.5703125" style="31" bestFit="1" customWidth="1"/>
    <col min="11" max="16384" width="9.140625" style="31"/>
  </cols>
  <sheetData>
    <row r="1" spans="1:7" ht="44.25" customHeight="1">
      <c r="A1" s="174" t="s">
        <v>117</v>
      </c>
      <c r="B1" s="175"/>
      <c r="C1" s="175"/>
      <c r="D1" s="175"/>
      <c r="E1" s="175"/>
      <c r="F1" s="175"/>
      <c r="G1" s="176"/>
    </row>
    <row r="2" spans="1:7" ht="30.75" customHeight="1">
      <c r="A2" s="29" t="s">
        <v>0</v>
      </c>
      <c r="B2" s="29" t="s">
        <v>41</v>
      </c>
      <c r="C2" s="29" t="s">
        <v>1</v>
      </c>
      <c r="D2" s="177" t="s">
        <v>2</v>
      </c>
      <c r="E2" s="178"/>
      <c r="F2" s="29" t="s">
        <v>3</v>
      </c>
      <c r="G2" s="29" t="s">
        <v>4</v>
      </c>
    </row>
    <row r="3" spans="1:7" ht="89.25">
      <c r="A3" s="30">
        <v>1</v>
      </c>
      <c r="B3" s="30">
        <v>1.8</v>
      </c>
      <c r="C3" s="32" t="s">
        <v>57</v>
      </c>
      <c r="D3" s="33"/>
      <c r="E3" s="30"/>
      <c r="F3" s="30"/>
      <c r="G3" s="30"/>
    </row>
    <row r="4" spans="1:7">
      <c r="A4" s="30" t="s">
        <v>17</v>
      </c>
      <c r="B4" s="30" t="s">
        <v>56</v>
      </c>
      <c r="C4" s="30" t="s">
        <v>99</v>
      </c>
      <c r="D4" s="33">
        <v>16</v>
      </c>
      <c r="E4" s="30" t="s">
        <v>103</v>
      </c>
      <c r="F4" s="33">
        <v>675</v>
      </c>
      <c r="G4" s="34">
        <f>SUM(D4*F4)</f>
        <v>10800</v>
      </c>
    </row>
    <row r="5" spans="1:7" ht="54" customHeight="1">
      <c r="A5" s="30">
        <v>2</v>
      </c>
      <c r="B5" s="30">
        <v>1.4</v>
      </c>
      <c r="C5" s="39" t="s">
        <v>114</v>
      </c>
      <c r="D5" s="33"/>
      <c r="E5" s="30"/>
      <c r="F5" s="33"/>
      <c r="G5" s="35"/>
    </row>
    <row r="6" spans="1:7">
      <c r="A6" s="30" t="s">
        <v>23</v>
      </c>
      <c r="B6" s="30" t="s">
        <v>116</v>
      </c>
      <c r="C6" s="39" t="s">
        <v>115</v>
      </c>
      <c r="D6" s="33">
        <v>205</v>
      </c>
      <c r="E6" s="30" t="s">
        <v>113</v>
      </c>
      <c r="F6" s="33">
        <v>131</v>
      </c>
      <c r="G6" s="35">
        <f>SUM(D6*F6)</f>
        <v>26855</v>
      </c>
    </row>
    <row r="7" spans="1:7" ht="51">
      <c r="A7" s="30">
        <v>3</v>
      </c>
      <c r="B7" s="30" t="s">
        <v>101</v>
      </c>
      <c r="C7" s="32" t="s">
        <v>70</v>
      </c>
      <c r="D7" s="33"/>
      <c r="E7" s="30"/>
      <c r="F7" s="33"/>
      <c r="G7" s="35"/>
    </row>
    <row r="8" spans="1:7">
      <c r="A8" s="30" t="s">
        <v>17</v>
      </c>
      <c r="B8" s="30" t="s">
        <v>100</v>
      </c>
      <c r="C8" s="32" t="s">
        <v>30</v>
      </c>
      <c r="D8" s="33">
        <v>2</v>
      </c>
      <c r="E8" s="30" t="s">
        <v>103</v>
      </c>
      <c r="F8" s="33">
        <v>72</v>
      </c>
      <c r="G8" s="35">
        <f>SUM(D8*F8)</f>
        <v>144</v>
      </c>
    </row>
    <row r="9" spans="1:7" ht="62.25" customHeight="1">
      <c r="A9" s="30">
        <v>4</v>
      </c>
      <c r="B9" s="30">
        <v>2.1</v>
      </c>
      <c r="C9" s="32" t="s">
        <v>90</v>
      </c>
      <c r="D9" s="33"/>
      <c r="E9" s="30"/>
      <c r="F9" s="33"/>
      <c r="G9" s="35"/>
    </row>
    <row r="10" spans="1:7">
      <c r="A10" s="30" t="s">
        <v>17</v>
      </c>
      <c r="B10" s="30" t="s">
        <v>73</v>
      </c>
      <c r="C10" s="32" t="s">
        <v>76</v>
      </c>
      <c r="D10" s="33">
        <v>1</v>
      </c>
      <c r="E10" s="30" t="s">
        <v>103</v>
      </c>
      <c r="F10" s="33">
        <v>169</v>
      </c>
      <c r="G10" s="35">
        <f>SUM(D10*F10)</f>
        <v>169</v>
      </c>
    </row>
    <row r="11" spans="1:7" ht="57" customHeight="1">
      <c r="A11" s="30">
        <v>5</v>
      </c>
      <c r="B11" s="30">
        <v>1.22</v>
      </c>
      <c r="C11" s="32" t="s">
        <v>80</v>
      </c>
      <c r="D11" s="33"/>
      <c r="E11" s="30"/>
      <c r="F11" s="33"/>
      <c r="G11" s="35"/>
    </row>
    <row r="12" spans="1:7" ht="13.5" customHeight="1">
      <c r="A12" s="30" t="s">
        <v>17</v>
      </c>
      <c r="B12" s="30" t="s">
        <v>44</v>
      </c>
      <c r="C12" s="30" t="s">
        <v>34</v>
      </c>
      <c r="D12" s="33">
        <v>2</v>
      </c>
      <c r="E12" s="30" t="s">
        <v>103</v>
      </c>
      <c r="F12" s="33">
        <v>82</v>
      </c>
      <c r="G12" s="35">
        <f>SUM(D12*F12)</f>
        <v>164</v>
      </c>
    </row>
    <row r="13" spans="1:7" ht="43.5" customHeight="1">
      <c r="A13" s="30">
        <v>6</v>
      </c>
      <c r="B13" s="30">
        <v>1.33</v>
      </c>
      <c r="C13" s="32" t="s">
        <v>112</v>
      </c>
      <c r="D13" s="33">
        <v>16</v>
      </c>
      <c r="E13" s="30" t="s">
        <v>103</v>
      </c>
      <c r="F13" s="33">
        <v>43</v>
      </c>
      <c r="G13" s="35">
        <f>SUM(D13*F13)</f>
        <v>688</v>
      </c>
    </row>
    <row r="14" spans="1:7" ht="61.5" customHeight="1">
      <c r="A14" s="30">
        <v>7</v>
      </c>
      <c r="B14" s="30">
        <v>1.41</v>
      </c>
      <c r="C14" s="32" t="s">
        <v>102</v>
      </c>
      <c r="D14" s="33">
        <v>16</v>
      </c>
      <c r="E14" s="30" t="s">
        <v>103</v>
      </c>
      <c r="F14" s="33">
        <v>91</v>
      </c>
      <c r="G14" s="35">
        <f>SUM(D14*F14)</f>
        <v>1456</v>
      </c>
    </row>
    <row r="15" spans="1:7" ht="24" customHeight="1">
      <c r="A15" s="30"/>
      <c r="B15" s="180" t="s">
        <v>104</v>
      </c>
      <c r="C15" s="180"/>
      <c r="D15" s="180"/>
      <c r="E15" s="180"/>
      <c r="F15" s="181">
        <f>SUM(G4:G14)</f>
        <v>40276</v>
      </c>
      <c r="G15" s="181"/>
    </row>
    <row r="16" spans="1:7" ht="34.5" customHeight="1">
      <c r="A16" s="30"/>
      <c r="B16" s="171" t="s">
        <v>105</v>
      </c>
      <c r="C16" s="172"/>
      <c r="D16" s="172"/>
      <c r="E16" s="172"/>
      <c r="F16" s="172"/>
      <c r="G16" s="173"/>
    </row>
    <row r="17" spans="1:7" ht="140.25">
      <c r="A17" s="30">
        <v>1</v>
      </c>
      <c r="B17" s="38" t="s">
        <v>107</v>
      </c>
      <c r="C17" s="32" t="s">
        <v>106</v>
      </c>
      <c r="D17" s="33">
        <v>16</v>
      </c>
      <c r="E17" s="30" t="s">
        <v>103</v>
      </c>
      <c r="F17" s="33">
        <v>1470</v>
      </c>
      <c r="G17" s="36">
        <f>SUM(F17*D17)</f>
        <v>23520</v>
      </c>
    </row>
    <row r="18" spans="1:7" ht="15.75">
      <c r="A18" s="179"/>
      <c r="B18" s="171" t="s">
        <v>111</v>
      </c>
      <c r="C18" s="172"/>
      <c r="D18" s="172"/>
      <c r="E18" s="173"/>
      <c r="F18" s="182">
        <f>SUM(G17)</f>
        <v>23520</v>
      </c>
      <c r="G18" s="183"/>
    </row>
    <row r="19" spans="1:7" ht="15.75">
      <c r="A19" s="179"/>
      <c r="B19" s="171" t="s">
        <v>108</v>
      </c>
      <c r="C19" s="172"/>
      <c r="D19" s="172"/>
      <c r="E19" s="173"/>
      <c r="F19" s="166">
        <f>SUM(F15:G17)</f>
        <v>65266</v>
      </c>
      <c r="G19" s="167"/>
    </row>
    <row r="20" spans="1:7" ht="15" customHeight="1">
      <c r="A20" s="179"/>
      <c r="B20" s="168" t="s">
        <v>109</v>
      </c>
      <c r="C20" s="169"/>
      <c r="D20" s="169"/>
      <c r="E20" s="170"/>
      <c r="F20" s="166">
        <f>SUM(F19/100)</f>
        <v>652.66</v>
      </c>
      <c r="G20" s="167"/>
    </row>
    <row r="21" spans="1:7" ht="15.75">
      <c r="A21" s="30"/>
      <c r="B21" s="171" t="s">
        <v>110</v>
      </c>
      <c r="C21" s="172"/>
      <c r="D21" s="172"/>
      <c r="E21" s="173"/>
      <c r="F21" s="166">
        <f>SUM(F19:F20)</f>
        <v>65918.66</v>
      </c>
      <c r="G21" s="167"/>
    </row>
    <row r="23" spans="1:7">
      <c r="C23" s="37"/>
    </row>
  </sheetData>
  <mergeCells count="14">
    <mergeCell ref="F20:G20"/>
    <mergeCell ref="B20:E20"/>
    <mergeCell ref="F21:G21"/>
    <mergeCell ref="B21:E21"/>
    <mergeCell ref="A1:G1"/>
    <mergeCell ref="D2:E2"/>
    <mergeCell ref="A18:A20"/>
    <mergeCell ref="B15:E15"/>
    <mergeCell ref="F15:G15"/>
    <mergeCell ref="B16:G16"/>
    <mergeCell ref="F18:G18"/>
    <mergeCell ref="F19:G19"/>
    <mergeCell ref="B18:E18"/>
    <mergeCell ref="B19:E19"/>
  </mergeCells>
  <pageMargins left="0.7" right="0.7" top="0.49" bottom="0.75" header="0.3" footer="0.3"/>
  <pageSetup paperSize="9" scale="93" orientation="portrait" horizontalDpi="4294967293" r:id="rId1"/>
</worksheet>
</file>

<file path=xl/worksheets/sheet4.xml><?xml version="1.0" encoding="utf-8"?>
<worksheet xmlns="http://schemas.openxmlformats.org/spreadsheetml/2006/main" xmlns:r="http://schemas.openxmlformats.org/officeDocument/2006/relationships">
  <dimension ref="A1"/>
  <sheetViews>
    <sheetView view="pageBreakPreview" zoomScaleSheetLayoutView="100" workbookViewId="0">
      <selection activeCell="F25" sqref="F25"/>
    </sheetView>
  </sheetViews>
  <sheetFormatPr defaultRowHeight="12.75"/>
  <cols>
    <col min="1" max="16384" width="9.140625" style="31"/>
  </cols>
  <sheetData/>
  <pageMargins left="0.36" right="0.4" top="0.3" bottom="0.28000000000000003"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dimension ref="A1:F1"/>
  <sheetViews>
    <sheetView view="pageBreakPreview" zoomScaleSheetLayoutView="100" workbookViewId="0">
      <selection sqref="A1:IV65536"/>
    </sheetView>
  </sheetViews>
  <sheetFormatPr defaultRowHeight="12.75"/>
  <cols>
    <col min="1" max="2" width="9.140625" style="1"/>
    <col min="6" max="6" width="9.140625" style="1"/>
  </cols>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J44"/>
  <sheetViews>
    <sheetView topLeftCell="A31" workbookViewId="0">
      <selection activeCell="I10" sqref="I10"/>
    </sheetView>
  </sheetViews>
  <sheetFormatPr defaultRowHeight="12.75"/>
  <cols>
    <col min="1" max="1" width="4.7109375" style="1" customWidth="1"/>
    <col min="2" max="2" width="7" style="1" customWidth="1"/>
    <col min="3" max="3" width="45.28515625" customWidth="1"/>
    <col min="4" max="4" width="6.7109375" customWidth="1"/>
    <col min="5" max="5" width="5.28515625" customWidth="1"/>
    <col min="6" max="6" width="8.42578125" style="1" customWidth="1"/>
    <col min="7" max="7" width="10.5703125" customWidth="1"/>
    <col min="10" max="10" width="10.5703125" bestFit="1" customWidth="1"/>
  </cols>
  <sheetData>
    <row r="1" spans="1:10" ht="29.25" customHeight="1">
      <c r="A1" s="159" t="s">
        <v>126</v>
      </c>
      <c r="B1" s="160"/>
      <c r="C1" s="160"/>
      <c r="D1" s="160"/>
      <c r="E1" s="160"/>
      <c r="F1" s="160"/>
      <c r="G1" s="161"/>
    </row>
    <row r="2" spans="1:10" ht="15" customHeight="1">
      <c r="A2" s="6" t="s">
        <v>0</v>
      </c>
      <c r="B2" s="6" t="s">
        <v>41</v>
      </c>
      <c r="C2" s="6" t="s">
        <v>1</v>
      </c>
      <c r="D2" s="44" t="s">
        <v>2</v>
      </c>
      <c r="E2" s="45" t="s">
        <v>131</v>
      </c>
      <c r="F2" s="6" t="s">
        <v>3</v>
      </c>
      <c r="G2" s="6" t="s">
        <v>4</v>
      </c>
    </row>
    <row r="3" spans="1:10" ht="57.75" customHeight="1">
      <c r="A3" s="7">
        <v>1</v>
      </c>
      <c r="B3" s="8">
        <v>1.8</v>
      </c>
      <c r="C3" s="9" t="s">
        <v>57</v>
      </c>
      <c r="D3" s="10"/>
      <c r="E3" s="11"/>
      <c r="F3" s="11"/>
      <c r="G3" s="12"/>
    </row>
    <row r="4" spans="1:10">
      <c r="A4" s="11" t="s">
        <v>17</v>
      </c>
      <c r="B4" s="11" t="s">
        <v>56</v>
      </c>
      <c r="C4" s="13" t="s">
        <v>120</v>
      </c>
      <c r="D4" s="10">
        <v>120</v>
      </c>
      <c r="E4" s="11" t="s">
        <v>121</v>
      </c>
      <c r="F4" s="14">
        <v>675</v>
      </c>
      <c r="G4" s="15">
        <f>SUM(D4*F4)</f>
        <v>81000</v>
      </c>
    </row>
    <row r="5" spans="1:10" ht="45" customHeight="1">
      <c r="A5" s="7">
        <v>4</v>
      </c>
      <c r="B5" s="8">
        <v>1.1499999999999999</v>
      </c>
      <c r="C5" s="9" t="s">
        <v>14</v>
      </c>
      <c r="D5" s="10"/>
      <c r="E5" s="11"/>
      <c r="F5" s="11"/>
      <c r="G5" s="16"/>
    </row>
    <row r="6" spans="1:10" ht="13.5" customHeight="1">
      <c r="A6" s="11" t="s">
        <v>17</v>
      </c>
      <c r="B6" s="8" t="s">
        <v>61</v>
      </c>
      <c r="C6" s="13" t="s">
        <v>22</v>
      </c>
      <c r="D6" s="17">
        <v>45</v>
      </c>
      <c r="E6" s="8" t="s">
        <v>5</v>
      </c>
      <c r="F6" s="18">
        <v>303</v>
      </c>
      <c r="G6" s="42">
        <f>SUM(D6*F6)</f>
        <v>13635</v>
      </c>
    </row>
    <row r="7" spans="1:10" ht="56.25">
      <c r="A7" s="7">
        <v>2</v>
      </c>
      <c r="B7" s="8">
        <v>1.1200000000000001</v>
      </c>
      <c r="C7" s="9" t="s">
        <v>82</v>
      </c>
      <c r="D7" s="10">
        <v>380</v>
      </c>
      <c r="E7" s="11" t="s">
        <v>122</v>
      </c>
      <c r="F7" s="14">
        <v>162</v>
      </c>
      <c r="G7" s="15">
        <f>SUM(D7*F7)</f>
        <v>61560</v>
      </c>
      <c r="J7" s="3"/>
    </row>
    <row r="8" spans="1:10" ht="45">
      <c r="A8" s="7">
        <v>3</v>
      </c>
      <c r="B8" s="8">
        <v>1.1399999999999999</v>
      </c>
      <c r="C8" s="9" t="s">
        <v>15</v>
      </c>
      <c r="D8" s="10"/>
      <c r="E8" s="11"/>
      <c r="F8" s="11"/>
      <c r="G8" s="16" t="s">
        <v>39</v>
      </c>
      <c r="J8" s="3"/>
    </row>
    <row r="9" spans="1:10">
      <c r="A9" s="11" t="s">
        <v>17</v>
      </c>
      <c r="B9" s="8" t="s">
        <v>58</v>
      </c>
      <c r="C9" s="13" t="s">
        <v>16</v>
      </c>
      <c r="D9" s="10">
        <v>390</v>
      </c>
      <c r="E9" s="11" t="s">
        <v>122</v>
      </c>
      <c r="F9" s="14">
        <v>106</v>
      </c>
      <c r="G9" s="15">
        <f>SUM(D9*F9)</f>
        <v>41340</v>
      </c>
    </row>
    <row r="10" spans="1:10" ht="12.75" customHeight="1">
      <c r="A10" s="11" t="s">
        <v>21</v>
      </c>
      <c r="B10" s="8" t="s">
        <v>58</v>
      </c>
      <c r="C10" s="13" t="s">
        <v>123</v>
      </c>
      <c r="D10" s="10">
        <v>230</v>
      </c>
      <c r="E10" s="11" t="s">
        <v>122</v>
      </c>
      <c r="F10" s="14">
        <v>131</v>
      </c>
      <c r="G10" s="15">
        <f>SUM(D10*F10)</f>
        <v>30130</v>
      </c>
    </row>
    <row r="11" spans="1:10" ht="16.5" customHeight="1">
      <c r="A11" s="11" t="s">
        <v>19</v>
      </c>
      <c r="B11" s="8" t="s">
        <v>60</v>
      </c>
      <c r="C11" s="13" t="s">
        <v>18</v>
      </c>
      <c r="D11" s="10">
        <v>310</v>
      </c>
      <c r="E11" s="11" t="s">
        <v>122</v>
      </c>
      <c r="F11" s="14">
        <v>327</v>
      </c>
      <c r="G11" s="15">
        <f>SUM(D11*F11)</f>
        <v>101370</v>
      </c>
    </row>
    <row r="12" spans="1:10" ht="45" customHeight="1">
      <c r="A12" s="7">
        <v>4</v>
      </c>
      <c r="B12" s="18">
        <v>1.29</v>
      </c>
      <c r="C12" s="21" t="s">
        <v>71</v>
      </c>
      <c r="D12" s="10">
        <v>24</v>
      </c>
      <c r="E12" s="11" t="s">
        <v>121</v>
      </c>
      <c r="F12" s="14">
        <v>194</v>
      </c>
      <c r="G12" s="16">
        <f>SUM(D12*F12)</f>
        <v>4656</v>
      </c>
    </row>
    <row r="13" spans="1:10" ht="56.25">
      <c r="A13" s="7">
        <v>5</v>
      </c>
      <c r="B13" s="18">
        <v>1.3</v>
      </c>
      <c r="C13" s="9" t="s">
        <v>72</v>
      </c>
      <c r="D13" s="10">
        <v>48</v>
      </c>
      <c r="E13" s="11" t="s">
        <v>121</v>
      </c>
      <c r="F13" s="14">
        <v>276</v>
      </c>
      <c r="G13" s="16">
        <f>SUM(D13*F13)</f>
        <v>13248</v>
      </c>
    </row>
    <row r="14" spans="1:10" ht="45">
      <c r="A14" s="7">
        <v>6</v>
      </c>
      <c r="B14" s="8">
        <v>2.1</v>
      </c>
      <c r="C14" s="21" t="s">
        <v>90</v>
      </c>
      <c r="D14" s="10"/>
      <c r="E14" s="11"/>
      <c r="F14" s="14"/>
      <c r="G14" s="16"/>
    </row>
    <row r="15" spans="1:10" ht="12" customHeight="1">
      <c r="A15" s="7" t="s">
        <v>17</v>
      </c>
      <c r="B15" s="8" t="s">
        <v>73</v>
      </c>
      <c r="C15" s="9" t="s">
        <v>76</v>
      </c>
      <c r="D15" s="10">
        <v>100</v>
      </c>
      <c r="E15" s="11" t="s">
        <v>121</v>
      </c>
      <c r="F15" s="14">
        <v>169</v>
      </c>
      <c r="G15" s="16">
        <f>SUM(D15*F15)</f>
        <v>16900</v>
      </c>
    </row>
    <row r="16" spans="1:10" ht="12.75" customHeight="1">
      <c r="A16" s="7" t="s">
        <v>21</v>
      </c>
      <c r="B16" s="8" t="s">
        <v>74</v>
      </c>
      <c r="C16" s="9" t="s">
        <v>75</v>
      </c>
      <c r="D16" s="10">
        <v>20</v>
      </c>
      <c r="E16" s="11" t="s">
        <v>121</v>
      </c>
      <c r="F16" s="14">
        <v>441</v>
      </c>
      <c r="G16" s="16">
        <f>SUM(D16*F16)</f>
        <v>8820</v>
      </c>
    </row>
    <row r="17" spans="1:7" ht="22.5">
      <c r="A17" s="7">
        <v>7</v>
      </c>
      <c r="B17" s="8">
        <v>1322</v>
      </c>
      <c r="C17" s="9" t="s">
        <v>77</v>
      </c>
      <c r="D17" s="22">
        <v>180000</v>
      </c>
      <c r="E17" s="5" t="s">
        <v>40</v>
      </c>
      <c r="F17" s="14">
        <v>0.1</v>
      </c>
      <c r="G17" s="16">
        <f>SUM(D17*F17)</f>
        <v>18000</v>
      </c>
    </row>
    <row r="18" spans="1:7" ht="56.25">
      <c r="A18" s="7">
        <v>8</v>
      </c>
      <c r="B18" s="8">
        <v>2.2999999999999998</v>
      </c>
      <c r="C18" s="9" t="s">
        <v>78</v>
      </c>
      <c r="D18" s="10"/>
      <c r="E18" s="11"/>
      <c r="F18" s="14"/>
      <c r="G18" s="16"/>
    </row>
    <row r="19" spans="1:7">
      <c r="A19" s="8" t="s">
        <v>17</v>
      </c>
      <c r="B19" s="8" t="s">
        <v>42</v>
      </c>
      <c r="C19" s="9" t="s">
        <v>86</v>
      </c>
      <c r="D19" s="10">
        <v>10</v>
      </c>
      <c r="E19" s="11" t="s">
        <v>121</v>
      </c>
      <c r="F19" s="14">
        <v>1344</v>
      </c>
      <c r="G19" s="16">
        <f>SUM(F19*D19)</f>
        <v>13440</v>
      </c>
    </row>
    <row r="20" spans="1:7" ht="33.75">
      <c r="A20" s="7">
        <v>6</v>
      </c>
      <c r="B20" s="8">
        <v>1.23</v>
      </c>
      <c r="C20" s="9" t="s">
        <v>70</v>
      </c>
      <c r="D20" s="10"/>
      <c r="E20" s="11"/>
      <c r="F20" s="14"/>
      <c r="G20" s="16"/>
    </row>
    <row r="21" spans="1:7">
      <c r="A21" s="11" t="s">
        <v>17</v>
      </c>
      <c r="B21" s="11" t="s">
        <v>66</v>
      </c>
      <c r="C21" s="13" t="s">
        <v>29</v>
      </c>
      <c r="D21" s="10">
        <v>110</v>
      </c>
      <c r="E21" s="11" t="s">
        <v>121</v>
      </c>
      <c r="F21" s="14">
        <v>33</v>
      </c>
      <c r="G21" s="16">
        <f>SUM(D21*F21)</f>
        <v>3630</v>
      </c>
    </row>
    <row r="22" spans="1:7">
      <c r="A22" s="11" t="s">
        <v>21</v>
      </c>
      <c r="B22" s="11" t="s">
        <v>67</v>
      </c>
      <c r="C22" s="9" t="s">
        <v>30</v>
      </c>
      <c r="D22" s="10">
        <v>20</v>
      </c>
      <c r="E22" s="11" t="s">
        <v>121</v>
      </c>
      <c r="F22" s="14">
        <v>72</v>
      </c>
      <c r="G22" s="16">
        <f>SUM(D22*F22)</f>
        <v>1440</v>
      </c>
    </row>
    <row r="23" spans="1:7">
      <c r="A23" s="11" t="s">
        <v>19</v>
      </c>
      <c r="B23" s="11" t="s">
        <v>68</v>
      </c>
      <c r="C23" s="13" t="s">
        <v>31</v>
      </c>
      <c r="D23" s="10">
        <v>32</v>
      </c>
      <c r="E23" s="11" t="s">
        <v>121</v>
      </c>
      <c r="F23" s="14">
        <v>41</v>
      </c>
      <c r="G23" s="16">
        <f>SUM(D23*F23)</f>
        <v>1312</v>
      </c>
    </row>
    <row r="24" spans="1:7">
      <c r="A24" s="11" t="s">
        <v>26</v>
      </c>
      <c r="B24" s="11" t="s">
        <v>69</v>
      </c>
      <c r="C24" s="9" t="s">
        <v>32</v>
      </c>
      <c r="D24" s="10">
        <v>20</v>
      </c>
      <c r="E24" s="11" t="s">
        <v>121</v>
      </c>
      <c r="F24" s="14">
        <v>83</v>
      </c>
      <c r="G24" s="16">
        <f>SUM(D24*F24)</f>
        <v>1660</v>
      </c>
    </row>
    <row r="25" spans="1:7" ht="45">
      <c r="A25" s="7">
        <v>14</v>
      </c>
      <c r="B25" s="8">
        <v>1.22</v>
      </c>
      <c r="C25" s="9" t="s">
        <v>80</v>
      </c>
      <c r="D25" s="10"/>
      <c r="E25" s="11"/>
      <c r="F25" s="14"/>
      <c r="G25" s="16"/>
    </row>
    <row r="26" spans="1:7">
      <c r="A26" s="11" t="s">
        <v>17</v>
      </c>
      <c r="B26" s="11" t="s">
        <v>44</v>
      </c>
      <c r="C26" s="13" t="s">
        <v>34</v>
      </c>
      <c r="D26" s="10">
        <v>10</v>
      </c>
      <c r="E26" s="11" t="s">
        <v>121</v>
      </c>
      <c r="F26" s="14">
        <v>82</v>
      </c>
      <c r="G26" s="16">
        <f>SUM(D26*F26)</f>
        <v>820</v>
      </c>
    </row>
    <row r="27" spans="1:7">
      <c r="A27" s="11" t="s">
        <v>21</v>
      </c>
      <c r="B27" s="11" t="s">
        <v>45</v>
      </c>
      <c r="C27" s="13" t="s">
        <v>35</v>
      </c>
      <c r="D27" s="10">
        <v>12</v>
      </c>
      <c r="E27" s="11" t="s">
        <v>121</v>
      </c>
      <c r="F27" s="14">
        <v>100</v>
      </c>
      <c r="G27" s="16">
        <f>SUM(D27*F27)</f>
        <v>1200</v>
      </c>
    </row>
    <row r="28" spans="1:7" ht="15" customHeight="1">
      <c r="A28" s="11" t="s">
        <v>19</v>
      </c>
      <c r="B28" s="11" t="s">
        <v>46</v>
      </c>
      <c r="C28" s="13" t="s">
        <v>36</v>
      </c>
      <c r="D28" s="10">
        <v>16</v>
      </c>
      <c r="E28" s="11" t="s">
        <v>121</v>
      </c>
      <c r="F28" s="14">
        <v>103</v>
      </c>
      <c r="G28" s="16">
        <f>SUM(D28*F28)</f>
        <v>1648</v>
      </c>
    </row>
    <row r="29" spans="1:7" ht="13.5" customHeight="1">
      <c r="A29" s="11" t="s">
        <v>26</v>
      </c>
      <c r="B29" s="11" t="s">
        <v>47</v>
      </c>
      <c r="C29" s="13" t="s">
        <v>37</v>
      </c>
      <c r="D29" s="10">
        <v>8</v>
      </c>
      <c r="E29" s="11" t="s">
        <v>121</v>
      </c>
      <c r="F29" s="14">
        <v>120</v>
      </c>
      <c r="G29" s="16">
        <f>SUM(D29*F29)</f>
        <v>960</v>
      </c>
    </row>
    <row r="30" spans="1:7">
      <c r="A30" s="11" t="s">
        <v>85</v>
      </c>
      <c r="B30" s="8" t="s">
        <v>48</v>
      </c>
      <c r="C30" s="13" t="s">
        <v>38</v>
      </c>
      <c r="D30" s="10">
        <v>15</v>
      </c>
      <c r="E30" s="11" t="s">
        <v>121</v>
      </c>
      <c r="F30" s="14">
        <v>276</v>
      </c>
      <c r="G30" s="16">
        <f>SUM(D30*F30)</f>
        <v>4140</v>
      </c>
    </row>
    <row r="31" spans="1:7" ht="33.75">
      <c r="A31" s="7">
        <v>5</v>
      </c>
      <c r="B31" s="8">
        <v>1.17</v>
      </c>
      <c r="C31" s="21" t="s">
        <v>83</v>
      </c>
      <c r="D31" s="10"/>
      <c r="E31" s="11"/>
      <c r="F31" s="14"/>
      <c r="G31" s="16"/>
    </row>
    <row r="32" spans="1:7">
      <c r="A32" s="7" t="s">
        <v>23</v>
      </c>
      <c r="B32" s="7" t="s">
        <v>62</v>
      </c>
      <c r="C32" s="20" t="s">
        <v>25</v>
      </c>
      <c r="D32" s="10">
        <v>110</v>
      </c>
      <c r="E32" s="11" t="s">
        <v>122</v>
      </c>
      <c r="F32" s="14">
        <v>22</v>
      </c>
      <c r="G32" s="16">
        <f t="shared" ref="G32:G39" si="0">SUM(D32*F32)</f>
        <v>2420</v>
      </c>
    </row>
    <row r="33" spans="1:7">
      <c r="A33" s="11" t="s">
        <v>21</v>
      </c>
      <c r="B33" s="11" t="s">
        <v>63</v>
      </c>
      <c r="C33" s="20" t="s">
        <v>24</v>
      </c>
      <c r="D33" s="10">
        <v>130</v>
      </c>
      <c r="E33" s="11" t="s">
        <v>122</v>
      </c>
      <c r="F33" s="14">
        <v>36</v>
      </c>
      <c r="G33" s="16">
        <f t="shared" si="0"/>
        <v>4680</v>
      </c>
    </row>
    <row r="34" spans="1:7">
      <c r="A34" s="11" t="s">
        <v>19</v>
      </c>
      <c r="B34" s="11" t="s">
        <v>129</v>
      </c>
      <c r="C34" s="20" t="s">
        <v>130</v>
      </c>
      <c r="D34" s="10">
        <v>115</v>
      </c>
      <c r="E34" s="11" t="s">
        <v>122</v>
      </c>
      <c r="F34" s="14">
        <v>75</v>
      </c>
      <c r="G34" s="16">
        <f t="shared" si="0"/>
        <v>8625</v>
      </c>
    </row>
    <row r="35" spans="1:7">
      <c r="A35" s="11" t="s">
        <v>26</v>
      </c>
      <c r="B35" s="11" t="s">
        <v>65</v>
      </c>
      <c r="C35" s="21" t="s">
        <v>28</v>
      </c>
      <c r="D35" s="10">
        <v>115</v>
      </c>
      <c r="E35" s="11" t="s">
        <v>122</v>
      </c>
      <c r="F35" s="14">
        <v>109</v>
      </c>
      <c r="G35" s="16">
        <f t="shared" si="0"/>
        <v>12535</v>
      </c>
    </row>
    <row r="36" spans="1:7" ht="33.75">
      <c r="A36" s="7">
        <v>9</v>
      </c>
      <c r="B36" s="8">
        <v>1.33</v>
      </c>
      <c r="C36" s="9" t="s">
        <v>79</v>
      </c>
      <c r="D36" s="10">
        <v>90</v>
      </c>
      <c r="E36" s="8" t="s">
        <v>121</v>
      </c>
      <c r="F36" s="14">
        <v>42</v>
      </c>
      <c r="G36" s="16">
        <f t="shared" si="0"/>
        <v>3780</v>
      </c>
    </row>
    <row r="37" spans="1:7" ht="33.75">
      <c r="A37" s="7">
        <v>10</v>
      </c>
      <c r="B37" s="23" t="s">
        <v>84</v>
      </c>
      <c r="C37" s="9" t="s">
        <v>43</v>
      </c>
      <c r="D37" s="17">
        <v>90</v>
      </c>
      <c r="E37" s="8" t="s">
        <v>121</v>
      </c>
      <c r="F37" s="18">
        <v>28</v>
      </c>
      <c r="G37" s="24">
        <f t="shared" si="0"/>
        <v>2520</v>
      </c>
    </row>
    <row r="38" spans="1:7" ht="33.75">
      <c r="A38" s="7">
        <v>11</v>
      </c>
      <c r="B38" s="23" t="s">
        <v>127</v>
      </c>
      <c r="C38" s="40" t="s">
        <v>125</v>
      </c>
      <c r="D38" s="17">
        <v>30</v>
      </c>
      <c r="E38" s="8" t="s">
        <v>121</v>
      </c>
      <c r="F38" s="18">
        <v>2280</v>
      </c>
      <c r="G38" s="24">
        <f t="shared" si="0"/>
        <v>68400</v>
      </c>
    </row>
    <row r="39" spans="1:7" ht="45">
      <c r="A39" s="7">
        <v>12</v>
      </c>
      <c r="B39" s="8">
        <v>1.44</v>
      </c>
      <c r="C39" s="41" t="s">
        <v>128</v>
      </c>
      <c r="D39" s="17">
        <v>30</v>
      </c>
      <c r="E39" s="8" t="s">
        <v>121</v>
      </c>
      <c r="F39" s="18">
        <v>95</v>
      </c>
      <c r="G39" s="24">
        <f t="shared" si="0"/>
        <v>2850</v>
      </c>
    </row>
    <row r="40" spans="1:7">
      <c r="A40" s="7"/>
      <c r="B40" s="163" t="s">
        <v>124</v>
      </c>
      <c r="C40" s="164"/>
      <c r="D40" s="164"/>
      <c r="E40" s="164"/>
      <c r="F40" s="165"/>
      <c r="G40" s="24">
        <f>SUM(G4:G39)</f>
        <v>526719</v>
      </c>
    </row>
    <row r="41" spans="1:7">
      <c r="A41" s="7"/>
      <c r="B41" s="184" t="s">
        <v>109</v>
      </c>
      <c r="C41" s="185"/>
      <c r="D41" s="185"/>
      <c r="E41" s="185"/>
      <c r="F41" s="186"/>
      <c r="G41" s="24">
        <f>SUM(G40*1%)</f>
        <v>5267.1900000000005</v>
      </c>
    </row>
    <row r="42" spans="1:7">
      <c r="A42" s="9"/>
      <c r="B42" s="163" t="s">
        <v>98</v>
      </c>
      <c r="C42" s="164"/>
      <c r="D42" s="164"/>
      <c r="E42" s="164"/>
      <c r="F42" s="165"/>
      <c r="G42" s="26">
        <f>SUM(G40:G41)</f>
        <v>531986.18999999994</v>
      </c>
    </row>
    <row r="44" spans="1:7">
      <c r="C44" s="2"/>
    </row>
  </sheetData>
  <mergeCells count="4">
    <mergeCell ref="A1:G1"/>
    <mergeCell ref="B40:F40"/>
    <mergeCell ref="B41:F41"/>
    <mergeCell ref="B42:F42"/>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dimension ref="A1:F1"/>
  <sheetViews>
    <sheetView topLeftCell="A13" workbookViewId="0">
      <selection sqref="A1:IV65536"/>
    </sheetView>
  </sheetViews>
  <sheetFormatPr defaultRowHeight="12.75"/>
  <cols>
    <col min="1" max="2" width="9.140625" style="1"/>
    <col min="6" max="6" width="9.140625" style="1"/>
  </cols>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L34"/>
  <sheetViews>
    <sheetView workbookViewId="0">
      <selection activeCell="C22" sqref="C22"/>
    </sheetView>
  </sheetViews>
  <sheetFormatPr defaultRowHeight="15"/>
  <cols>
    <col min="1" max="1" width="6.42578125" style="56" customWidth="1"/>
    <col min="2" max="2" width="8.5703125" style="56" customWidth="1"/>
    <col min="3" max="3" width="36.42578125" style="56" customWidth="1"/>
    <col min="4" max="4" width="6.140625" style="56" bestFit="1" customWidth="1"/>
    <col min="5" max="5" width="7.42578125" style="56" customWidth="1"/>
    <col min="6" max="6" width="9.42578125" style="56" customWidth="1"/>
    <col min="7" max="7" width="13.140625" style="56" customWidth="1"/>
    <col min="8" max="11" width="9.140625" style="56"/>
    <col min="12" max="12" width="15.85546875" style="56" customWidth="1"/>
    <col min="13" max="16" width="9.140625" style="56"/>
    <col min="17" max="17" width="9.140625" style="56" customWidth="1"/>
    <col min="18" max="16384" width="9.140625" style="56"/>
  </cols>
  <sheetData>
    <row r="1" spans="1:7" ht="15.75">
      <c r="A1" s="193" t="s">
        <v>133</v>
      </c>
      <c r="B1" s="193"/>
      <c r="C1" s="193"/>
      <c r="D1" s="193"/>
      <c r="E1" s="193"/>
      <c r="F1" s="193"/>
      <c r="G1" s="193"/>
    </row>
    <row r="2" spans="1:7" ht="17.25" customHeight="1">
      <c r="A2" s="171" t="s">
        <v>134</v>
      </c>
      <c r="B2" s="172"/>
      <c r="C2" s="172"/>
      <c r="D2" s="172"/>
      <c r="E2" s="172"/>
      <c r="F2" s="172"/>
      <c r="G2" s="173"/>
    </row>
    <row r="3" spans="1:7" ht="65.25" customHeight="1">
      <c r="A3" s="174" t="s">
        <v>160</v>
      </c>
      <c r="B3" s="175"/>
      <c r="C3" s="175"/>
      <c r="D3" s="175"/>
      <c r="E3" s="175"/>
      <c r="F3" s="175"/>
      <c r="G3" s="176"/>
    </row>
    <row r="4" spans="1:7" ht="45">
      <c r="A4" s="50" t="s">
        <v>0</v>
      </c>
      <c r="B4" s="50" t="s">
        <v>166</v>
      </c>
      <c r="C4" s="50" t="s">
        <v>135</v>
      </c>
      <c r="D4" s="50" t="s">
        <v>131</v>
      </c>
      <c r="E4" s="50" t="s">
        <v>2</v>
      </c>
      <c r="F4" s="50" t="s">
        <v>3</v>
      </c>
      <c r="G4" s="50" t="s">
        <v>4</v>
      </c>
    </row>
    <row r="5" spans="1:7" ht="146.25" customHeight="1">
      <c r="A5" s="49">
        <v>1</v>
      </c>
      <c r="B5" s="51">
        <v>1.1000000000000001</v>
      </c>
      <c r="C5" s="53" t="s">
        <v>136</v>
      </c>
      <c r="D5" s="49"/>
      <c r="E5" s="57"/>
      <c r="F5" s="58"/>
      <c r="G5" s="59"/>
    </row>
    <row r="6" spans="1:7">
      <c r="A6" s="49" t="s">
        <v>17</v>
      </c>
      <c r="B6" s="51" t="s">
        <v>137</v>
      </c>
      <c r="C6" s="53" t="s">
        <v>138</v>
      </c>
      <c r="D6" s="49" t="s">
        <v>139</v>
      </c>
      <c r="E6" s="57">
        <v>24</v>
      </c>
      <c r="F6" s="58">
        <v>757</v>
      </c>
      <c r="G6" s="59">
        <f>SUM(E6*F6)</f>
        <v>18168</v>
      </c>
    </row>
    <row r="7" spans="1:7" ht="89.25" customHeight="1">
      <c r="A7" s="49">
        <v>2</v>
      </c>
      <c r="B7" s="51">
        <v>1.1399999999999999</v>
      </c>
      <c r="C7" s="53" t="s">
        <v>114</v>
      </c>
      <c r="D7" s="49"/>
      <c r="E7" s="57"/>
      <c r="F7" s="58"/>
      <c r="G7" s="59"/>
    </row>
    <row r="8" spans="1:7" ht="33" customHeight="1">
      <c r="A8" s="49" t="s">
        <v>17</v>
      </c>
      <c r="B8" s="51" t="s">
        <v>140</v>
      </c>
      <c r="C8" s="53" t="s">
        <v>141</v>
      </c>
      <c r="D8" s="49" t="s">
        <v>132</v>
      </c>
      <c r="E8" s="57">
        <v>35</v>
      </c>
      <c r="F8" s="58">
        <v>137</v>
      </c>
      <c r="G8" s="59">
        <f>SUM(E8*F8)</f>
        <v>4795</v>
      </c>
    </row>
    <row r="9" spans="1:7" ht="33" customHeight="1">
      <c r="A9" s="49" t="s">
        <v>21</v>
      </c>
      <c r="B9" s="51" t="s">
        <v>59</v>
      </c>
      <c r="C9" s="53" t="s">
        <v>142</v>
      </c>
      <c r="D9" s="49" t="s">
        <v>132</v>
      </c>
      <c r="E9" s="57">
        <v>190</v>
      </c>
      <c r="F9" s="58">
        <v>168</v>
      </c>
      <c r="G9" s="59">
        <f>SUM(E9*F9)</f>
        <v>31920</v>
      </c>
    </row>
    <row r="10" spans="1:7" s="61" customFormat="1" ht="39.75" customHeight="1">
      <c r="A10" s="49" t="s">
        <v>19</v>
      </c>
      <c r="B10" s="51" t="s">
        <v>163</v>
      </c>
      <c r="C10" s="53" t="s">
        <v>161</v>
      </c>
      <c r="D10" s="49" t="s">
        <v>132</v>
      </c>
      <c r="E10" s="58">
        <v>70</v>
      </c>
      <c r="F10" s="58">
        <v>592</v>
      </c>
      <c r="G10" s="60">
        <f>SUM(E10*F10)</f>
        <v>41440</v>
      </c>
    </row>
    <row r="11" spans="1:7" ht="114" customHeight="1">
      <c r="A11" s="49">
        <v>3</v>
      </c>
      <c r="B11" s="51">
        <v>1.31</v>
      </c>
      <c r="C11" s="53" t="s">
        <v>143</v>
      </c>
      <c r="D11" s="49" t="s">
        <v>103</v>
      </c>
      <c r="E11" s="57">
        <v>12</v>
      </c>
      <c r="F11" s="58">
        <v>313</v>
      </c>
      <c r="G11" s="59">
        <f>SUM(E11*F11)</f>
        <v>3756</v>
      </c>
    </row>
    <row r="12" spans="1:7" ht="109.5" customHeight="1">
      <c r="A12" s="49">
        <v>4</v>
      </c>
      <c r="B12" s="51">
        <v>1.32</v>
      </c>
      <c r="C12" s="53" t="s">
        <v>144</v>
      </c>
      <c r="D12" s="49" t="s">
        <v>103</v>
      </c>
      <c r="E12" s="57">
        <v>12</v>
      </c>
      <c r="F12" s="58">
        <v>406</v>
      </c>
      <c r="G12" s="59">
        <f>SUM(E12*F12)</f>
        <v>4872</v>
      </c>
    </row>
    <row r="13" spans="1:7" ht="57" customHeight="1">
      <c r="A13" s="49">
        <v>5</v>
      </c>
      <c r="B13" s="51">
        <v>1.25</v>
      </c>
      <c r="C13" s="53" t="s">
        <v>145</v>
      </c>
      <c r="D13" s="49" t="s">
        <v>103</v>
      </c>
      <c r="E13" s="57">
        <v>8</v>
      </c>
      <c r="F13" s="58">
        <v>288</v>
      </c>
      <c r="G13" s="59">
        <f>SUM(F13*E13)</f>
        <v>2304</v>
      </c>
    </row>
    <row r="14" spans="1:7" ht="114" customHeight="1">
      <c r="A14" s="49">
        <v>6</v>
      </c>
      <c r="B14" s="51">
        <v>2.4</v>
      </c>
      <c r="C14" s="53" t="s">
        <v>146</v>
      </c>
      <c r="D14" s="49"/>
      <c r="E14" s="57"/>
      <c r="F14" s="58"/>
      <c r="G14" s="59"/>
    </row>
    <row r="15" spans="1:7">
      <c r="A15" s="49" t="s">
        <v>17</v>
      </c>
      <c r="B15" s="51" t="s">
        <v>147</v>
      </c>
      <c r="C15" s="53" t="s">
        <v>167</v>
      </c>
      <c r="D15" s="49" t="s">
        <v>103</v>
      </c>
      <c r="E15" s="57">
        <v>2</v>
      </c>
      <c r="F15" s="58">
        <v>2659</v>
      </c>
      <c r="G15" s="59">
        <f>SUM(F15*E15)</f>
        <v>5318</v>
      </c>
    </row>
    <row r="16" spans="1:7" ht="85.5" customHeight="1">
      <c r="A16" s="49">
        <v>7</v>
      </c>
      <c r="B16" s="51">
        <v>2.1</v>
      </c>
      <c r="C16" s="53" t="s">
        <v>148</v>
      </c>
      <c r="D16" s="49"/>
      <c r="E16" s="57"/>
      <c r="F16" s="58"/>
      <c r="G16" s="59"/>
    </row>
    <row r="17" spans="1:12">
      <c r="A17" s="49" t="s">
        <v>17</v>
      </c>
      <c r="B17" s="51" t="s">
        <v>73</v>
      </c>
      <c r="C17" s="53" t="s">
        <v>149</v>
      </c>
      <c r="D17" s="49" t="s">
        <v>103</v>
      </c>
      <c r="E17" s="57">
        <v>36</v>
      </c>
      <c r="F17" s="58">
        <v>173</v>
      </c>
      <c r="G17" s="59">
        <f>SUM(E17*F17)</f>
        <v>6228</v>
      </c>
    </row>
    <row r="18" spans="1:12" ht="22.5" customHeight="1">
      <c r="A18" s="49" t="s">
        <v>21</v>
      </c>
      <c r="B18" s="51">
        <v>2.1019999999999999</v>
      </c>
      <c r="C18" s="53" t="s">
        <v>150</v>
      </c>
      <c r="D18" s="49" t="s">
        <v>103</v>
      </c>
      <c r="E18" s="57">
        <v>2</v>
      </c>
      <c r="F18" s="58">
        <v>891</v>
      </c>
      <c r="G18" s="59">
        <f>SUM(E18*F18)</f>
        <v>1782</v>
      </c>
    </row>
    <row r="19" spans="1:12" ht="128.25" customHeight="1">
      <c r="A19" s="49">
        <v>8</v>
      </c>
      <c r="B19" s="51">
        <v>2.1800000000000002</v>
      </c>
      <c r="C19" s="53" t="s">
        <v>151</v>
      </c>
      <c r="D19" s="49" t="s">
        <v>103</v>
      </c>
      <c r="E19" s="57">
        <v>4</v>
      </c>
      <c r="F19" s="58">
        <v>980</v>
      </c>
      <c r="G19" s="59">
        <f>SUM(F19*E19)</f>
        <v>3920</v>
      </c>
    </row>
    <row r="20" spans="1:12" ht="114" customHeight="1">
      <c r="A20" s="49">
        <v>9</v>
      </c>
      <c r="B20" s="52">
        <v>1.41</v>
      </c>
      <c r="C20" s="53" t="s">
        <v>102</v>
      </c>
      <c r="D20" s="49" t="s">
        <v>103</v>
      </c>
      <c r="E20" s="57">
        <v>12</v>
      </c>
      <c r="F20" s="62">
        <v>100</v>
      </c>
      <c r="G20" s="59">
        <f>SUM(F20*E20)</f>
        <v>1200</v>
      </c>
    </row>
    <row r="21" spans="1:12" ht="85.5" customHeight="1">
      <c r="A21" s="49">
        <v>10</v>
      </c>
      <c r="B21" s="52">
        <v>1.44</v>
      </c>
      <c r="C21" s="53" t="s">
        <v>162</v>
      </c>
      <c r="D21" s="49" t="s">
        <v>103</v>
      </c>
      <c r="E21" s="57">
        <v>8</v>
      </c>
      <c r="F21" s="62">
        <v>105</v>
      </c>
      <c r="G21" s="59">
        <f>SUM(F21*E21)</f>
        <v>840</v>
      </c>
    </row>
    <row r="22" spans="1:12" ht="42.75" customHeight="1">
      <c r="A22" s="49">
        <v>11</v>
      </c>
      <c r="B22" s="51">
        <v>1.33</v>
      </c>
      <c r="C22" s="53" t="s">
        <v>112</v>
      </c>
      <c r="D22" s="49" t="s">
        <v>103</v>
      </c>
      <c r="E22" s="57">
        <v>24</v>
      </c>
      <c r="F22" s="58">
        <v>46</v>
      </c>
      <c r="G22" s="59">
        <f>SUM(F22*E22)</f>
        <v>1104</v>
      </c>
    </row>
    <row r="23" spans="1:12" ht="46.5" customHeight="1">
      <c r="A23" s="49">
        <v>12</v>
      </c>
      <c r="B23" s="51" t="s">
        <v>152</v>
      </c>
      <c r="C23" s="53" t="s">
        <v>153</v>
      </c>
      <c r="D23" s="49" t="s">
        <v>103</v>
      </c>
      <c r="E23" s="57">
        <v>8</v>
      </c>
      <c r="F23" s="58">
        <v>28</v>
      </c>
      <c r="G23" s="59">
        <f>SUM(E23*F23)</f>
        <v>224</v>
      </c>
    </row>
    <row r="24" spans="1:12">
      <c r="A24" s="49"/>
      <c r="B24" s="194" t="s">
        <v>154</v>
      </c>
      <c r="C24" s="195"/>
      <c r="D24" s="195"/>
      <c r="E24" s="195"/>
      <c r="F24" s="191"/>
      <c r="G24" s="63">
        <f>SUM(G5:G23)</f>
        <v>127871</v>
      </c>
    </row>
    <row r="25" spans="1:12">
      <c r="A25" s="49"/>
      <c r="B25" s="49" t="s">
        <v>155</v>
      </c>
      <c r="C25" s="196" t="s">
        <v>156</v>
      </c>
      <c r="D25" s="197"/>
      <c r="E25" s="197"/>
      <c r="F25" s="197"/>
      <c r="G25" s="198"/>
    </row>
    <row r="26" spans="1:12" ht="92.25" customHeight="1">
      <c r="A26" s="49">
        <v>13</v>
      </c>
      <c r="B26" s="53" t="s">
        <v>164</v>
      </c>
      <c r="C26" s="53" t="s">
        <v>125</v>
      </c>
      <c r="D26" s="53" t="s">
        <v>103</v>
      </c>
      <c r="E26" s="58">
        <v>8</v>
      </c>
      <c r="F26" s="58">
        <v>2280</v>
      </c>
      <c r="G26" s="59">
        <f>SUM(F26*E26)</f>
        <v>18240</v>
      </c>
    </row>
    <row r="27" spans="1:12" ht="159" customHeight="1">
      <c r="A27" s="49">
        <v>14</v>
      </c>
      <c r="B27" s="53" t="s">
        <v>165</v>
      </c>
      <c r="C27" s="53" t="s">
        <v>106</v>
      </c>
      <c r="D27" s="53" t="s">
        <v>103</v>
      </c>
      <c r="E27" s="58">
        <v>12</v>
      </c>
      <c r="F27" s="58">
        <v>1470</v>
      </c>
      <c r="G27" s="59">
        <f>SUM(E27*F27)</f>
        <v>17640</v>
      </c>
      <c r="L27" s="56" t="s">
        <v>39</v>
      </c>
    </row>
    <row r="28" spans="1:12" ht="15.75">
      <c r="A28" s="46"/>
      <c r="B28" s="54"/>
      <c r="C28" s="187" t="s">
        <v>154</v>
      </c>
      <c r="D28" s="188"/>
      <c r="E28" s="188"/>
      <c r="F28" s="189"/>
      <c r="G28" s="67">
        <f>SUM(G26:G27)</f>
        <v>35880</v>
      </c>
    </row>
    <row r="29" spans="1:12" ht="15.75">
      <c r="A29" s="46"/>
      <c r="B29" s="43" t="s">
        <v>157</v>
      </c>
      <c r="C29" s="43" t="s">
        <v>158</v>
      </c>
      <c r="D29" s="43"/>
      <c r="E29" s="47"/>
      <c r="F29" s="190">
        <f>SUM(G5:G23)</f>
        <v>127871</v>
      </c>
      <c r="G29" s="191"/>
    </row>
    <row r="30" spans="1:12" ht="15.75">
      <c r="A30" s="46"/>
      <c r="B30" s="43" t="s">
        <v>155</v>
      </c>
      <c r="C30" s="43" t="s">
        <v>156</v>
      </c>
      <c r="D30" s="43"/>
      <c r="E30" s="47"/>
      <c r="F30" s="190">
        <f>SUM(G26:G27)</f>
        <v>35880</v>
      </c>
      <c r="G30" s="191"/>
      <c r="L30" s="48"/>
    </row>
    <row r="31" spans="1:12" ht="15.75">
      <c r="A31" s="46"/>
      <c r="B31" s="43"/>
      <c r="C31" s="43" t="s">
        <v>159</v>
      </c>
      <c r="D31" s="43"/>
      <c r="E31" s="47"/>
      <c r="F31" s="190">
        <f>SUM(F29:G30)</f>
        <v>163751</v>
      </c>
      <c r="G31" s="192"/>
      <c r="L31" s="48"/>
    </row>
    <row r="32" spans="1:12" ht="15.75">
      <c r="A32" s="46"/>
      <c r="B32" s="43"/>
      <c r="C32" s="43" t="s">
        <v>109</v>
      </c>
      <c r="D32" s="43"/>
      <c r="E32" s="47"/>
      <c r="F32" s="190">
        <f>SUM(F31/100)</f>
        <v>1637.51</v>
      </c>
      <c r="G32" s="192"/>
      <c r="L32" s="48"/>
    </row>
    <row r="33" spans="1:7" ht="15.75">
      <c r="A33" s="46"/>
      <c r="B33" s="43"/>
      <c r="C33" s="43" t="s">
        <v>159</v>
      </c>
      <c r="D33" s="43"/>
      <c r="E33" s="47"/>
      <c r="F33" s="190">
        <f>SUM(F31:G32)</f>
        <v>165388.51</v>
      </c>
      <c r="G33" s="191"/>
    </row>
    <row r="34" spans="1:7">
      <c r="A34" s="55"/>
      <c r="B34" s="55"/>
      <c r="C34" s="55"/>
      <c r="D34" s="55"/>
      <c r="E34" s="55"/>
      <c r="F34" s="55"/>
      <c r="G34" s="55"/>
    </row>
  </sheetData>
  <mergeCells count="11">
    <mergeCell ref="A1:G1"/>
    <mergeCell ref="A2:G2"/>
    <mergeCell ref="A3:G3"/>
    <mergeCell ref="B24:F24"/>
    <mergeCell ref="C25:G25"/>
    <mergeCell ref="C28:F28"/>
    <mergeCell ref="F33:G33"/>
    <mergeCell ref="F29:G29"/>
    <mergeCell ref="F30:G30"/>
    <mergeCell ref="F31:G31"/>
    <mergeCell ref="F32:G32"/>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J54"/>
  <sheetViews>
    <sheetView topLeftCell="A46" workbookViewId="0">
      <selection activeCell="J6" sqref="J6"/>
    </sheetView>
  </sheetViews>
  <sheetFormatPr defaultRowHeight="12.75"/>
  <cols>
    <col min="1" max="1" width="4.7109375" style="1" customWidth="1"/>
    <col min="2" max="2" width="7" style="1" customWidth="1"/>
    <col min="3" max="3" width="45.28515625" customWidth="1"/>
    <col min="4" max="4" width="6.7109375" customWidth="1"/>
    <col min="5" max="5" width="4.7109375" customWidth="1"/>
    <col min="6" max="6" width="8.42578125" style="1" customWidth="1"/>
    <col min="7" max="7" width="10.5703125" customWidth="1"/>
    <col min="10" max="10" width="10.5703125" bestFit="1" customWidth="1"/>
  </cols>
  <sheetData>
    <row r="1" spans="1:10" ht="29.25" customHeight="1">
      <c r="A1" s="159" t="s">
        <v>168</v>
      </c>
      <c r="B1" s="160"/>
      <c r="C1" s="160"/>
      <c r="D1" s="160"/>
      <c r="E1" s="160"/>
      <c r="F1" s="160"/>
      <c r="G1" s="161"/>
    </row>
    <row r="2" spans="1:10" ht="15" customHeight="1">
      <c r="A2" s="6" t="s">
        <v>0</v>
      </c>
      <c r="B2" s="6" t="s">
        <v>41</v>
      </c>
      <c r="C2" s="6" t="s">
        <v>1</v>
      </c>
      <c r="D2" s="159" t="s">
        <v>2</v>
      </c>
      <c r="E2" s="161"/>
      <c r="F2" s="6" t="s">
        <v>3</v>
      </c>
      <c r="G2" s="6" t="s">
        <v>4</v>
      </c>
    </row>
    <row r="3" spans="1:10" ht="57.75" customHeight="1">
      <c r="A3" s="7">
        <v>1</v>
      </c>
      <c r="B3" s="8">
        <v>1.8</v>
      </c>
      <c r="C3" s="9" t="s">
        <v>57</v>
      </c>
      <c r="D3" s="10"/>
      <c r="E3" s="11"/>
      <c r="F3" s="11"/>
      <c r="G3" s="12"/>
    </row>
    <row r="4" spans="1:10">
      <c r="A4" s="11" t="s">
        <v>17</v>
      </c>
      <c r="B4" s="11" t="s">
        <v>56</v>
      </c>
      <c r="C4" s="13" t="s">
        <v>22</v>
      </c>
      <c r="D4" s="10">
        <v>45</v>
      </c>
      <c r="E4" s="11" t="s">
        <v>5</v>
      </c>
      <c r="F4" s="14">
        <v>543</v>
      </c>
      <c r="G4" s="15">
        <f>SUM(D4*F4)</f>
        <v>24435</v>
      </c>
    </row>
    <row r="5" spans="1:10" ht="45" customHeight="1">
      <c r="A5" s="7">
        <v>2</v>
      </c>
      <c r="B5" s="8">
        <v>1.1200000000000001</v>
      </c>
      <c r="C5" s="9" t="s">
        <v>82</v>
      </c>
      <c r="D5" s="10">
        <v>280</v>
      </c>
      <c r="E5" s="11" t="s">
        <v>6</v>
      </c>
      <c r="F5" s="14">
        <v>162</v>
      </c>
      <c r="G5" s="15">
        <f>SUM(D5*F5)</f>
        <v>45360</v>
      </c>
    </row>
    <row r="6" spans="1:10" ht="36" customHeight="1">
      <c r="A6" s="7">
        <v>3</v>
      </c>
      <c r="B6" s="8">
        <v>1.1399999999999999</v>
      </c>
      <c r="C6" s="9" t="s">
        <v>15</v>
      </c>
      <c r="D6" s="10"/>
      <c r="E6" s="11"/>
      <c r="F6" s="11"/>
      <c r="G6" s="16" t="s">
        <v>39</v>
      </c>
    </row>
    <row r="7" spans="1:10">
      <c r="A7" s="11" t="s">
        <v>17</v>
      </c>
      <c r="B7" s="8" t="s">
        <v>58</v>
      </c>
      <c r="C7" s="13" t="s">
        <v>16</v>
      </c>
      <c r="D7" s="10">
        <v>900</v>
      </c>
      <c r="E7" s="11" t="s">
        <v>6</v>
      </c>
      <c r="F7" s="14">
        <v>106</v>
      </c>
      <c r="G7" s="15">
        <f>SUM(D7*F7)</f>
        <v>95400</v>
      </c>
      <c r="J7" s="3"/>
    </row>
    <row r="8" spans="1:10">
      <c r="A8" s="11" t="s">
        <v>21</v>
      </c>
      <c r="B8" s="8" t="s">
        <v>59</v>
      </c>
      <c r="C8" s="13" t="s">
        <v>20</v>
      </c>
      <c r="D8" s="10">
        <v>50</v>
      </c>
      <c r="E8" s="11" t="s">
        <v>6</v>
      </c>
      <c r="F8" s="14">
        <v>162</v>
      </c>
      <c r="G8" s="15">
        <f>SUM(D8*F8)</f>
        <v>8100</v>
      </c>
      <c r="J8" s="4"/>
    </row>
    <row r="9" spans="1:10">
      <c r="A9" s="11" t="s">
        <v>19</v>
      </c>
      <c r="B9" s="8" t="s">
        <v>60</v>
      </c>
      <c r="C9" s="13" t="s">
        <v>18</v>
      </c>
      <c r="D9" s="10">
        <v>0</v>
      </c>
      <c r="E9" s="11" t="s">
        <v>6</v>
      </c>
      <c r="F9" s="14">
        <v>327</v>
      </c>
      <c r="G9" s="15">
        <f>SUM(D9*F9)</f>
        <v>0</v>
      </c>
    </row>
    <row r="10" spans="1:10" ht="47.25" customHeight="1">
      <c r="A10" s="7">
        <v>4</v>
      </c>
      <c r="B10" s="8">
        <v>1.1499999999999999</v>
      </c>
      <c r="C10" s="9" t="s">
        <v>14</v>
      </c>
      <c r="D10" s="10"/>
      <c r="E10" s="11"/>
      <c r="F10" s="11"/>
      <c r="G10" s="16"/>
    </row>
    <row r="11" spans="1:10">
      <c r="A11" s="11" t="s">
        <v>17</v>
      </c>
      <c r="B11" s="8" t="s">
        <v>61</v>
      </c>
      <c r="C11" s="13" t="s">
        <v>22</v>
      </c>
      <c r="D11" s="17">
        <v>168</v>
      </c>
      <c r="E11" s="8" t="s">
        <v>5</v>
      </c>
      <c r="F11" s="18">
        <v>303</v>
      </c>
      <c r="G11" s="19">
        <f>SUM(D11*F11)</f>
        <v>50904</v>
      </c>
    </row>
    <row r="12" spans="1:10" ht="36" customHeight="1">
      <c r="A12" s="7">
        <v>5</v>
      </c>
      <c r="B12" s="8">
        <v>1.17</v>
      </c>
      <c r="C12" s="21" t="s">
        <v>83</v>
      </c>
      <c r="D12" s="10"/>
      <c r="E12" s="11"/>
      <c r="F12" s="14"/>
      <c r="G12" s="16"/>
    </row>
    <row r="13" spans="1:10">
      <c r="A13" s="7" t="s">
        <v>23</v>
      </c>
      <c r="B13" s="7" t="s">
        <v>62</v>
      </c>
      <c r="C13" s="20" t="s">
        <v>25</v>
      </c>
      <c r="D13" s="10">
        <v>0</v>
      </c>
      <c r="E13" s="11" t="s">
        <v>6</v>
      </c>
      <c r="F13" s="14">
        <v>22</v>
      </c>
      <c r="G13" s="16">
        <f>SUM(D13*F13)</f>
        <v>0</v>
      </c>
    </row>
    <row r="14" spans="1:10">
      <c r="A14" s="11" t="s">
        <v>21</v>
      </c>
      <c r="B14" s="11" t="s">
        <v>63</v>
      </c>
      <c r="C14" s="20" t="s">
        <v>24</v>
      </c>
      <c r="D14" s="10">
        <v>0</v>
      </c>
      <c r="E14" s="11" t="s">
        <v>6</v>
      </c>
      <c r="F14" s="14">
        <v>36</v>
      </c>
      <c r="G14" s="16">
        <f>SUM(D14*F14)</f>
        <v>0</v>
      </c>
    </row>
    <row r="15" spans="1:10">
      <c r="A15" s="11" t="s">
        <v>19</v>
      </c>
      <c r="B15" s="11" t="s">
        <v>64</v>
      </c>
      <c r="C15" s="20" t="s">
        <v>27</v>
      </c>
      <c r="D15" s="10">
        <v>560</v>
      </c>
      <c r="E15" s="11" t="s">
        <v>6</v>
      </c>
      <c r="F15" s="14">
        <v>50</v>
      </c>
      <c r="G15" s="16">
        <f>SUM(D15*F15)</f>
        <v>28000</v>
      </c>
    </row>
    <row r="16" spans="1:10">
      <c r="A16" s="11" t="s">
        <v>26</v>
      </c>
      <c r="B16" s="11" t="s">
        <v>65</v>
      </c>
      <c r="C16" s="21" t="s">
        <v>28</v>
      </c>
      <c r="D16" s="10">
        <v>390</v>
      </c>
      <c r="E16" s="11" t="s">
        <v>6</v>
      </c>
      <c r="F16" s="14">
        <v>109</v>
      </c>
      <c r="G16" s="16">
        <f>SUM(D16*F16)</f>
        <v>42510</v>
      </c>
    </row>
    <row r="17" spans="1:7" ht="21" customHeight="1">
      <c r="A17" s="7">
        <v>6</v>
      </c>
      <c r="B17" s="8">
        <v>1.23</v>
      </c>
      <c r="C17" s="9" t="s">
        <v>70</v>
      </c>
      <c r="D17" s="10"/>
      <c r="E17" s="11"/>
      <c r="F17" s="14"/>
      <c r="G17" s="16"/>
    </row>
    <row r="18" spans="1:7">
      <c r="A18" s="11" t="s">
        <v>17</v>
      </c>
      <c r="B18" s="11" t="s">
        <v>66</v>
      </c>
      <c r="C18" s="13" t="s">
        <v>29</v>
      </c>
      <c r="D18" s="10">
        <v>77</v>
      </c>
      <c r="E18" s="11" t="s">
        <v>7</v>
      </c>
      <c r="F18" s="14">
        <v>33</v>
      </c>
      <c r="G18" s="16">
        <f t="shared" ref="G18:G23" si="0">SUM(D18*F18)</f>
        <v>2541</v>
      </c>
    </row>
    <row r="19" spans="1:7">
      <c r="A19" s="11" t="s">
        <v>21</v>
      </c>
      <c r="B19" s="11" t="s">
        <v>67</v>
      </c>
      <c r="C19" s="9" t="s">
        <v>30</v>
      </c>
      <c r="D19" s="10">
        <v>2</v>
      </c>
      <c r="E19" s="11" t="s">
        <v>7</v>
      </c>
      <c r="F19" s="14">
        <v>72</v>
      </c>
      <c r="G19" s="16">
        <f t="shared" si="0"/>
        <v>144</v>
      </c>
    </row>
    <row r="20" spans="1:7">
      <c r="A20" s="11" t="s">
        <v>19</v>
      </c>
      <c r="B20" s="11" t="s">
        <v>68</v>
      </c>
      <c r="C20" s="13" t="s">
        <v>31</v>
      </c>
      <c r="D20" s="10">
        <v>65</v>
      </c>
      <c r="E20" s="11" t="s">
        <v>7</v>
      </c>
      <c r="F20" s="14">
        <v>41</v>
      </c>
      <c r="G20" s="16">
        <f t="shared" si="0"/>
        <v>2665</v>
      </c>
    </row>
    <row r="21" spans="1:7">
      <c r="A21" s="11" t="s">
        <v>26</v>
      </c>
      <c r="B21" s="11" t="s">
        <v>69</v>
      </c>
      <c r="C21" s="9" t="s">
        <v>32</v>
      </c>
      <c r="D21" s="10">
        <v>2</v>
      </c>
      <c r="E21" s="11" t="s">
        <v>7</v>
      </c>
      <c r="F21" s="14">
        <v>83</v>
      </c>
      <c r="G21" s="16">
        <f t="shared" si="0"/>
        <v>166</v>
      </c>
    </row>
    <row r="22" spans="1:7" ht="46.5" customHeight="1">
      <c r="A22" s="7">
        <v>7</v>
      </c>
      <c r="B22" s="18">
        <v>1.29</v>
      </c>
      <c r="C22" s="21" t="s">
        <v>71</v>
      </c>
      <c r="D22" s="10">
        <v>55</v>
      </c>
      <c r="E22" s="11" t="s">
        <v>7</v>
      </c>
      <c r="F22" s="14">
        <v>194</v>
      </c>
      <c r="G22" s="16">
        <f t="shared" si="0"/>
        <v>10670</v>
      </c>
    </row>
    <row r="23" spans="1:7" ht="55.5" customHeight="1">
      <c r="A23" s="7">
        <v>8</v>
      </c>
      <c r="B23" s="18">
        <v>1.3</v>
      </c>
      <c r="C23" s="9" t="s">
        <v>72</v>
      </c>
      <c r="D23" s="10">
        <v>58</v>
      </c>
      <c r="E23" s="11" t="s">
        <v>7</v>
      </c>
      <c r="F23" s="14">
        <v>276</v>
      </c>
      <c r="G23" s="16">
        <f t="shared" si="0"/>
        <v>16008</v>
      </c>
    </row>
    <row r="24" spans="1:7" ht="45" customHeight="1">
      <c r="A24" s="7">
        <v>9</v>
      </c>
      <c r="B24" s="8">
        <v>2.1</v>
      </c>
      <c r="C24" s="21" t="s">
        <v>90</v>
      </c>
      <c r="D24" s="10"/>
      <c r="E24" s="11"/>
      <c r="F24" s="14"/>
      <c r="G24" s="16"/>
    </row>
    <row r="25" spans="1:7">
      <c r="A25" s="7" t="s">
        <v>17</v>
      </c>
      <c r="B25" s="8" t="s">
        <v>73</v>
      </c>
      <c r="C25" s="9" t="s">
        <v>76</v>
      </c>
      <c r="D25" s="10">
        <v>120</v>
      </c>
      <c r="E25" s="11" t="s">
        <v>7</v>
      </c>
      <c r="F25" s="14">
        <v>169</v>
      </c>
      <c r="G25" s="16">
        <f>SUM(D25*F25)</f>
        <v>20280</v>
      </c>
    </row>
    <row r="26" spans="1:7">
      <c r="A26" s="7" t="s">
        <v>21</v>
      </c>
      <c r="B26" s="8" t="s">
        <v>74</v>
      </c>
      <c r="C26" s="9" t="s">
        <v>75</v>
      </c>
      <c r="D26" s="10">
        <v>20</v>
      </c>
      <c r="E26" s="11" t="s">
        <v>7</v>
      </c>
      <c r="F26" s="14">
        <v>441</v>
      </c>
      <c r="G26" s="16">
        <f>SUM(D26*F26)</f>
        <v>8820</v>
      </c>
    </row>
    <row r="27" spans="1:7" ht="12" customHeight="1">
      <c r="A27" s="7">
        <v>10</v>
      </c>
      <c r="B27" s="8">
        <v>1322</v>
      </c>
      <c r="C27" s="9" t="s">
        <v>77</v>
      </c>
      <c r="D27" s="22">
        <v>55000</v>
      </c>
      <c r="E27" s="5" t="s">
        <v>40</v>
      </c>
      <c r="F27" s="14">
        <v>0.1</v>
      </c>
      <c r="G27" s="16">
        <f>SUM(D27*F27)</f>
        <v>5500</v>
      </c>
    </row>
    <row r="28" spans="1:7" ht="56.25" customHeight="1">
      <c r="A28" s="7">
        <v>11</v>
      </c>
      <c r="B28" s="8">
        <v>2.2999999999999998</v>
      </c>
      <c r="C28" s="9" t="s">
        <v>78</v>
      </c>
      <c r="D28" s="10"/>
      <c r="E28" s="11"/>
      <c r="F28" s="14"/>
      <c r="G28" s="16"/>
    </row>
    <row r="29" spans="1:7">
      <c r="A29" s="8" t="s">
        <v>17</v>
      </c>
      <c r="B29" s="8" t="s">
        <v>42</v>
      </c>
      <c r="C29" s="9" t="s">
        <v>86</v>
      </c>
      <c r="D29" s="10">
        <v>12</v>
      </c>
      <c r="E29" s="11" t="s">
        <v>8</v>
      </c>
      <c r="F29" s="14">
        <v>1344</v>
      </c>
      <c r="G29" s="16">
        <f>SUM(F29*D29)</f>
        <v>16128</v>
      </c>
    </row>
    <row r="30" spans="1:7" ht="24.75" customHeight="1">
      <c r="A30" s="7">
        <v>12</v>
      </c>
      <c r="B30" s="8">
        <v>1.33</v>
      </c>
      <c r="C30" s="9" t="s">
        <v>79</v>
      </c>
      <c r="D30" s="10">
        <v>80</v>
      </c>
      <c r="E30" s="11" t="s">
        <v>7</v>
      </c>
      <c r="F30" s="14">
        <v>42</v>
      </c>
      <c r="G30" s="16">
        <f>SUM(D30*F30)</f>
        <v>3360</v>
      </c>
    </row>
    <row r="31" spans="1:7" ht="33.75" customHeight="1">
      <c r="A31" s="7">
        <v>13</v>
      </c>
      <c r="B31" s="23" t="s">
        <v>84</v>
      </c>
      <c r="C31" s="9" t="s">
        <v>43</v>
      </c>
      <c r="D31" s="17">
        <v>95</v>
      </c>
      <c r="E31" s="8" t="s">
        <v>7</v>
      </c>
      <c r="F31" s="18">
        <v>28</v>
      </c>
      <c r="G31" s="24">
        <f>SUM(D31*F31)</f>
        <v>2660</v>
      </c>
    </row>
    <row r="32" spans="1:7" ht="34.5" customHeight="1">
      <c r="A32" s="7">
        <v>14</v>
      </c>
      <c r="B32" s="8">
        <v>1.22</v>
      </c>
      <c r="C32" s="9" t="s">
        <v>80</v>
      </c>
      <c r="D32" s="10"/>
      <c r="E32" s="11"/>
      <c r="F32" s="14"/>
      <c r="G32" s="16"/>
    </row>
    <row r="33" spans="1:7" ht="13.5" customHeight="1">
      <c r="A33" s="11" t="s">
        <v>17</v>
      </c>
      <c r="B33" s="11" t="s">
        <v>44</v>
      </c>
      <c r="C33" s="13" t="s">
        <v>34</v>
      </c>
      <c r="D33" s="10">
        <v>3</v>
      </c>
      <c r="E33" s="11" t="s">
        <v>7</v>
      </c>
      <c r="F33" s="14">
        <v>82</v>
      </c>
      <c r="G33" s="16">
        <f t="shared" ref="G33:G38" si="1">SUM(D33*F33)</f>
        <v>246</v>
      </c>
    </row>
    <row r="34" spans="1:7">
      <c r="A34" s="11" t="s">
        <v>21</v>
      </c>
      <c r="B34" s="11" t="s">
        <v>45</v>
      </c>
      <c r="C34" s="13" t="s">
        <v>35</v>
      </c>
      <c r="D34" s="10">
        <v>3</v>
      </c>
      <c r="E34" s="11" t="s">
        <v>7</v>
      </c>
      <c r="F34" s="14">
        <v>100</v>
      </c>
      <c r="G34" s="16">
        <f t="shared" si="1"/>
        <v>300</v>
      </c>
    </row>
    <row r="35" spans="1:7">
      <c r="A35" s="11" t="s">
        <v>19</v>
      </c>
      <c r="B35" s="11" t="s">
        <v>46</v>
      </c>
      <c r="C35" s="13" t="s">
        <v>36</v>
      </c>
      <c r="D35" s="10">
        <v>2</v>
      </c>
      <c r="E35" s="11" t="s">
        <v>7</v>
      </c>
      <c r="F35" s="14">
        <v>103</v>
      </c>
      <c r="G35" s="16">
        <f t="shared" si="1"/>
        <v>206</v>
      </c>
    </row>
    <row r="36" spans="1:7">
      <c r="A36" s="11" t="s">
        <v>26</v>
      </c>
      <c r="B36" s="11" t="s">
        <v>47</v>
      </c>
      <c r="C36" s="13" t="s">
        <v>37</v>
      </c>
      <c r="D36" s="10">
        <v>2</v>
      </c>
      <c r="E36" s="11" t="s">
        <v>7</v>
      </c>
      <c r="F36" s="14">
        <v>120</v>
      </c>
      <c r="G36" s="16">
        <f t="shared" si="1"/>
        <v>240</v>
      </c>
    </row>
    <row r="37" spans="1:7">
      <c r="A37" s="11" t="s">
        <v>85</v>
      </c>
      <c r="B37" s="11" t="s">
        <v>48</v>
      </c>
      <c r="C37" s="13" t="s">
        <v>38</v>
      </c>
      <c r="D37" s="10">
        <v>1</v>
      </c>
      <c r="E37" s="11" t="s">
        <v>7</v>
      </c>
      <c r="F37" s="14">
        <v>276</v>
      </c>
      <c r="G37" s="16">
        <f t="shared" si="1"/>
        <v>276</v>
      </c>
    </row>
    <row r="38" spans="1:7" ht="56.25" customHeight="1">
      <c r="A38" s="7">
        <v>15</v>
      </c>
      <c r="B38" s="8">
        <v>1.1599999999999999</v>
      </c>
      <c r="C38" s="9" t="s">
        <v>49</v>
      </c>
      <c r="D38" s="10">
        <v>0</v>
      </c>
      <c r="E38" s="11" t="s">
        <v>7</v>
      </c>
      <c r="F38" s="14">
        <v>422</v>
      </c>
      <c r="G38" s="16">
        <f t="shared" si="1"/>
        <v>0</v>
      </c>
    </row>
    <row r="39" spans="1:7" ht="68.25" customHeight="1">
      <c r="A39" s="7">
        <v>16</v>
      </c>
      <c r="B39" s="8">
        <v>1.9</v>
      </c>
      <c r="C39" s="9" t="s">
        <v>50</v>
      </c>
      <c r="D39" s="10">
        <v>0</v>
      </c>
      <c r="E39" s="11" t="s">
        <v>9</v>
      </c>
      <c r="F39" s="14">
        <v>679</v>
      </c>
      <c r="G39" s="16">
        <f>SUM(F39*D39)</f>
        <v>0</v>
      </c>
    </row>
    <row r="40" spans="1:7" ht="46.5" customHeight="1">
      <c r="A40" s="7">
        <v>17</v>
      </c>
      <c r="B40" s="23" t="s">
        <v>53</v>
      </c>
      <c r="C40" s="9" t="s">
        <v>54</v>
      </c>
      <c r="D40" s="10"/>
      <c r="E40" s="11"/>
      <c r="F40" s="14"/>
      <c r="G40" s="16"/>
    </row>
    <row r="41" spans="1:7" ht="14.25" customHeight="1">
      <c r="A41" s="8" t="s">
        <v>17</v>
      </c>
      <c r="B41" s="23" t="s">
        <v>52</v>
      </c>
      <c r="C41" s="9" t="s">
        <v>51</v>
      </c>
      <c r="D41" s="17">
        <v>0</v>
      </c>
      <c r="E41" s="8" t="s">
        <v>8</v>
      </c>
      <c r="F41" s="18">
        <v>7646</v>
      </c>
      <c r="G41" s="24">
        <f>SUM(D41*F41)</f>
        <v>0</v>
      </c>
    </row>
    <row r="42" spans="1:7" ht="44.25" customHeight="1">
      <c r="A42" s="7">
        <v>18</v>
      </c>
      <c r="B42" s="7">
        <v>5.0999999999999996</v>
      </c>
      <c r="C42" s="9" t="s">
        <v>55</v>
      </c>
      <c r="D42" s="10">
        <v>0</v>
      </c>
      <c r="E42" s="11" t="s">
        <v>10</v>
      </c>
      <c r="F42" s="14">
        <v>3926</v>
      </c>
      <c r="G42" s="16">
        <f>SUM(D42*F42)</f>
        <v>0</v>
      </c>
    </row>
    <row r="43" spans="1:7" ht="24.75" customHeight="1">
      <c r="A43" s="7">
        <v>19</v>
      </c>
      <c r="B43" s="8">
        <v>5.7</v>
      </c>
      <c r="C43" s="9" t="s">
        <v>11</v>
      </c>
      <c r="D43" s="10">
        <v>0</v>
      </c>
      <c r="E43" s="11" t="s">
        <v>12</v>
      </c>
      <c r="F43" s="14">
        <v>109</v>
      </c>
      <c r="G43" s="16">
        <f>SUM(D43*F43)</f>
        <v>0</v>
      </c>
    </row>
    <row r="44" spans="1:7" ht="24" customHeight="1">
      <c r="A44" s="7">
        <v>20</v>
      </c>
      <c r="B44" s="8">
        <v>5.9</v>
      </c>
      <c r="C44" s="9" t="s">
        <v>13</v>
      </c>
      <c r="D44" s="10">
        <v>0</v>
      </c>
      <c r="E44" s="11" t="s">
        <v>12</v>
      </c>
      <c r="F44" s="14">
        <v>27</v>
      </c>
      <c r="G44" s="16">
        <f>SUM(D44*F44)</f>
        <v>0</v>
      </c>
    </row>
    <row r="45" spans="1:7" ht="34.5" customHeight="1">
      <c r="A45" s="7">
        <v>21</v>
      </c>
      <c r="B45" s="8">
        <v>5.1100000000000003</v>
      </c>
      <c r="C45" s="9" t="s">
        <v>81</v>
      </c>
      <c r="D45" s="10">
        <v>45</v>
      </c>
      <c r="E45" s="11" t="s">
        <v>12</v>
      </c>
      <c r="F45" s="14">
        <v>0</v>
      </c>
      <c r="G45" s="16">
        <f>SUM(D45*F45)</f>
        <v>0</v>
      </c>
    </row>
    <row r="46" spans="1:7" ht="43.5" customHeight="1">
      <c r="A46" s="7">
        <v>22</v>
      </c>
      <c r="B46" s="23" t="s">
        <v>89</v>
      </c>
      <c r="C46" s="21" t="s">
        <v>87</v>
      </c>
      <c r="D46" s="10">
        <v>4</v>
      </c>
      <c r="E46" s="11" t="s">
        <v>33</v>
      </c>
      <c r="F46" s="14">
        <v>0</v>
      </c>
      <c r="G46" s="25">
        <f>SUM(F46*D46)</f>
        <v>0</v>
      </c>
    </row>
    <row r="47" spans="1:7" ht="45">
      <c r="A47" s="7">
        <v>23</v>
      </c>
      <c r="B47" s="23" t="s">
        <v>89</v>
      </c>
      <c r="C47" s="21" t="s">
        <v>88</v>
      </c>
      <c r="D47" s="10">
        <v>4</v>
      </c>
      <c r="E47" s="11" t="s">
        <v>33</v>
      </c>
      <c r="F47" s="14">
        <v>0</v>
      </c>
      <c r="G47" s="25">
        <f>SUM(F47*D47)</f>
        <v>0</v>
      </c>
    </row>
    <row r="48" spans="1:7" ht="56.25">
      <c r="A48" s="162">
        <v>24</v>
      </c>
      <c r="B48" s="11"/>
      <c r="C48" s="27" t="s">
        <v>91</v>
      </c>
      <c r="D48" s="10"/>
      <c r="E48" s="11"/>
      <c r="F48" s="14"/>
      <c r="G48" s="28"/>
    </row>
    <row r="49" spans="1:7">
      <c r="A49" s="162"/>
      <c r="B49" s="7" t="s">
        <v>92</v>
      </c>
      <c r="C49" s="27" t="s">
        <v>97</v>
      </c>
      <c r="D49" s="10">
        <v>0</v>
      </c>
      <c r="E49" s="11" t="s">
        <v>10</v>
      </c>
      <c r="F49" s="14">
        <v>148</v>
      </c>
      <c r="G49" s="28">
        <f>SUM(F49*D49)</f>
        <v>0</v>
      </c>
    </row>
    <row r="50" spans="1:7">
      <c r="A50" s="162"/>
      <c r="B50" s="7" t="s">
        <v>94</v>
      </c>
      <c r="C50" s="27" t="s">
        <v>93</v>
      </c>
      <c r="D50" s="10">
        <v>0</v>
      </c>
      <c r="E50" s="11" t="s">
        <v>10</v>
      </c>
      <c r="F50" s="14">
        <v>270</v>
      </c>
      <c r="G50" s="28">
        <f>SUM(F50*D50)</f>
        <v>0</v>
      </c>
    </row>
    <row r="51" spans="1:7">
      <c r="A51" s="162"/>
      <c r="B51" s="11" t="s">
        <v>96</v>
      </c>
      <c r="C51" s="27" t="s">
        <v>95</v>
      </c>
      <c r="D51" s="10">
        <v>0</v>
      </c>
      <c r="E51" s="11" t="s">
        <v>10</v>
      </c>
      <c r="F51" s="14">
        <v>342</v>
      </c>
      <c r="G51" s="28">
        <f>SUM(F51*D51)</f>
        <v>0</v>
      </c>
    </row>
    <row r="52" spans="1:7" ht="24" customHeight="1">
      <c r="A52" s="9"/>
      <c r="B52" s="163" t="s">
        <v>98</v>
      </c>
      <c r="C52" s="164"/>
      <c r="D52" s="164"/>
      <c r="E52" s="164"/>
      <c r="F52" s="165"/>
      <c r="G52" s="26">
        <f>SUM(G4:G51)</f>
        <v>384919</v>
      </c>
    </row>
    <row r="54" spans="1:7">
      <c r="C54" s="2"/>
    </row>
  </sheetData>
  <mergeCells count="4">
    <mergeCell ref="A1:G1"/>
    <mergeCell ref="D2:E2"/>
    <mergeCell ref="A48:A51"/>
    <mergeCell ref="B52:F5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15</vt:i4>
      </vt:variant>
      <vt:variant>
        <vt:lpstr>Charts</vt:lpstr>
      </vt:variant>
      <vt:variant>
        <vt:i4>1</vt:i4>
      </vt:variant>
      <vt:variant>
        <vt:lpstr>Named Ranges</vt:lpstr>
      </vt:variant>
      <vt:variant>
        <vt:i4>2</vt:i4>
      </vt:variant>
    </vt:vector>
  </HeadingPairs>
  <TitlesOfParts>
    <vt:vector size="18" baseType="lpstr">
      <vt:lpstr>MDH</vt:lpstr>
      <vt:lpstr>Sheet2</vt:lpstr>
      <vt:lpstr>KITCHEN BLOCK</vt:lpstr>
      <vt:lpstr>Sheet5</vt:lpstr>
      <vt:lpstr>Sheet 6</vt:lpstr>
      <vt:lpstr>B Type</vt:lpstr>
      <vt:lpstr>Sheet8</vt:lpstr>
      <vt:lpstr>Physiotharapy</vt:lpstr>
      <vt:lpstr>Sheet10</vt:lpstr>
      <vt:lpstr>Sheet11</vt:lpstr>
      <vt:lpstr>Sheet12</vt:lpstr>
      <vt:lpstr>Sheet13</vt:lpstr>
      <vt:lpstr>Sheet14</vt:lpstr>
      <vt:lpstr>smoke evacuatiuon</vt:lpstr>
      <vt:lpstr>Price bid sr no 1 of 105</vt:lpstr>
      <vt:lpstr>Chart1</vt:lpstr>
      <vt:lpstr>'smoke evacuatiuon'!Print_Area</vt:lpstr>
      <vt:lpstr>MDH!Print_Titles</vt:lpstr>
    </vt:vector>
  </TitlesOfParts>
  <Company>Give &amp; Take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user</cp:lastModifiedBy>
  <cp:lastPrinted>2016-11-23T04:55:58Z</cp:lastPrinted>
  <dcterms:created xsi:type="dcterms:W3CDTF">2008-09-18T07:39:55Z</dcterms:created>
  <dcterms:modified xsi:type="dcterms:W3CDTF">2016-11-23T04:58:22Z</dcterms:modified>
</cp:coreProperties>
</file>